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crutini_Sec_I_Ciclo" sheetId="1" r:id="rId1"/>
    <sheet name="Esami di Stato_I_Ciclo" sheetId="2" r:id="rId2"/>
    <sheet name="Scrutini_Sec_II_Ciclo" sheetId="3" r:id="rId3"/>
    <sheet name="Esami di Stato_II_Ciclo" sheetId="4" r:id="rId4"/>
  </sheets>
  <definedNames>
    <definedName name="_xlnm.Print_Area" localSheetId="3">'Esami di Stato_II_Ciclo'!$A$1:$J$81</definedName>
    <definedName name="_xlnm.Print_Area" localSheetId="2">'Scrutini_Sec_II_Ciclo'!$A$1:$N$241</definedName>
  </definedNames>
  <calcPr fullCalcOnLoad="1"/>
</workbook>
</file>

<file path=xl/sharedStrings.xml><?xml version="1.0" encoding="utf-8"?>
<sst xmlns="http://schemas.openxmlformats.org/spreadsheetml/2006/main" count="475" uniqueCount="79">
  <si>
    <t>Provincia</t>
  </si>
  <si>
    <t>Anno di corso</t>
  </si>
  <si>
    <t xml:space="preserve">Scrutinati </t>
  </si>
  <si>
    <t>Ammessi</t>
  </si>
  <si>
    <t>% Ammessi</t>
  </si>
  <si>
    <t>% Non ammessi</t>
  </si>
  <si>
    <t>Bergamo</t>
  </si>
  <si>
    <t>1° anno</t>
  </si>
  <si>
    <t>2° anno</t>
  </si>
  <si>
    <t>3° anno</t>
  </si>
  <si>
    <t>4° anno</t>
  </si>
  <si>
    <t>Totale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</si>
  <si>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</si>
  <si>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</si>
  <si>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</si>
  <si>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</si>
  <si>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</si>
  <si>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</si>
  <si>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</si>
  <si>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</si>
  <si>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</si>
  <si>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</si>
  <si>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Tipo Scuola</t>
  </si>
  <si>
    <t>Scrutinati</t>
  </si>
  <si>
    <t>Liceo classico</t>
  </si>
  <si>
    <t>Liceo scientifico</t>
  </si>
  <si>
    <t>Liceo linguistico</t>
  </si>
  <si>
    <t>ex-Magistrale</t>
  </si>
  <si>
    <t>Istituto tecnico</t>
  </si>
  <si>
    <t>Istituto professionale</t>
  </si>
  <si>
    <t>istruzione artistica</t>
  </si>
  <si>
    <t>Italiano</t>
  </si>
  <si>
    <t xml:space="preserve"> Matematica </t>
  </si>
  <si>
    <t>Lingue straniere</t>
  </si>
  <si>
    <t>Discipline classiche</t>
  </si>
  <si>
    <t>Discipline antropologico/ umanistiche</t>
  </si>
  <si>
    <t xml:space="preserve">Discipline scientifiche  </t>
  </si>
  <si>
    <t>Discipline artistiche</t>
  </si>
  <si>
    <t>Discipline Giurid-econ</t>
  </si>
  <si>
    <t xml:space="preserve"> Discipline tecniche</t>
  </si>
  <si>
    <t>Discipline professionalizzanti</t>
  </si>
  <si>
    <t>Altre discipline</t>
  </si>
  <si>
    <t>Tab.3 Studenti con giudizio sospeso per tipo di scuola e disciplina.</t>
  </si>
  <si>
    <t xml:space="preserve"> Con giudizio sospeso</t>
  </si>
  <si>
    <t>Tab.2 Studenti scrutinati, ammessi e con giudizio sospeso per tipo scuola.</t>
  </si>
  <si>
    <t>Con giudizio sospeso</t>
  </si>
  <si>
    <t>Tab.1 Studenti ammessi a sostenere gli Esami di Stato per provincia.</t>
  </si>
  <si>
    <t xml:space="preserve">% Ammessi </t>
  </si>
  <si>
    <t xml:space="preserve">Totale </t>
  </si>
  <si>
    <t>Tab.2 Studenti diplomati e non diplomati per provincia.</t>
  </si>
  <si>
    <t>Diplomati</t>
  </si>
  <si>
    <t>Non Diplomati</t>
  </si>
  <si>
    <t>% Diplomati</t>
  </si>
  <si>
    <t>% Non Diplomati</t>
  </si>
  <si>
    <t>61 a 70</t>
  </si>
  <si>
    <t>71 a 80</t>
  </si>
  <si>
    <t>81 a 90</t>
  </si>
  <si>
    <t>91 a 99</t>
  </si>
  <si>
    <t>100 e Lode</t>
  </si>
  <si>
    <t>Tab.1 Studenti scrutinati e ammessi per anno di corso.</t>
  </si>
  <si>
    <t>Tab.3 Distribuzione dei voti conseguiti agli Esami di Stato del II ciclo per provincia (valori assoluti e percentuali).</t>
  </si>
  <si>
    <t>Tab.1 Studenti scrutinati, ammessi e con giudizio sospeso per anno di corso.</t>
  </si>
  <si>
    <t>% Con giudizio sospeso</t>
  </si>
  <si>
    <t>% Non Ammessi</t>
  </si>
  <si>
    <t>Tab.1 Studenti scrutinati, ammessi e non ammessi agli esami conclusivi del I ciclo.</t>
  </si>
  <si>
    <t>Non ammessi</t>
  </si>
  <si>
    <t>Tab.2 Studenti licenziati e non licenziati agli esami conclusivi del I ciclo.</t>
  </si>
  <si>
    <t>Licenziati</t>
  </si>
  <si>
    <t>Non licenziati</t>
  </si>
  <si>
    <t>% Licenziati</t>
  </si>
  <si>
    <t>% Non licenziati</t>
  </si>
  <si>
    <t>Tab.3 Distribuzione dei voti conseguiti agli esami conclusivi del I ciclo (valori assoluti e percentuali).</t>
  </si>
  <si>
    <t>Sei</t>
  </si>
  <si>
    <t>Sette</t>
  </si>
  <si>
    <t>Otto</t>
  </si>
  <si>
    <t>Nove</t>
  </si>
  <si>
    <t>Dieci</t>
  </si>
  <si>
    <t>Dieci e lode</t>
  </si>
  <si>
    <t>Esaminati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</si>
</sst>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_-* #,##0.0_-;\-* #,##0.0_-;_-* \-??_-;_-@_-"/>
    <numFmt numFmtId="167" formatCode="_-* #,##0_-;\-* #,##0_-;_-* &quot;-&quot;??_-;_-@_-"/>
    <numFmt numFmtId="168" formatCode="0.0"/>
    <numFmt numFmtId="169" formatCode="0.0000"/>
    <numFmt numFmtId="170" formatCode="0.000"/>
    <numFmt numFmtId="171" formatCode="#,##0.0"/>
    <numFmt numFmtId="172" formatCode="0.0000000"/>
    <numFmt numFmtId="173" formatCode="0.000000"/>
    <numFmt numFmtId="174" formatCode="0.00000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165" fontId="0" fillId="0" borderId="0" xfId="45" applyNumberFormat="1" applyFont="1" applyFill="1" applyBorder="1" applyAlignment="1" applyProtection="1">
      <alignment/>
      <protection/>
    </xf>
    <xf numFmtId="166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right"/>
    </xf>
    <xf numFmtId="165" fontId="1" fillId="0" borderId="10" xfId="45" applyNumberFormat="1" applyFont="1" applyFill="1" applyBorder="1" applyAlignment="1" applyProtection="1">
      <alignment/>
      <protection/>
    </xf>
    <xf numFmtId="166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66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/>
    </xf>
    <xf numFmtId="166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5" fontId="0" fillId="0" borderId="11" xfId="45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vertical="top" wrapText="1"/>
    </xf>
    <xf numFmtId="165" fontId="1" fillId="0" borderId="11" xfId="45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165" fontId="1" fillId="0" borderId="0" xfId="45" applyNumberFormat="1" applyFont="1" applyFill="1" applyBorder="1" applyAlignment="1" applyProtection="1">
      <alignment/>
      <protection/>
    </xf>
    <xf numFmtId="165" fontId="1" fillId="0" borderId="0" xfId="45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0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2" fillId="0" borderId="0" xfId="49" applyFont="1">
      <alignment/>
      <protection/>
    </xf>
    <xf numFmtId="0" fontId="0" fillId="0" borderId="0" xfId="49" applyFont="1">
      <alignment/>
      <protection/>
    </xf>
    <xf numFmtId="0" fontId="0" fillId="0" borderId="0" xfId="49">
      <alignment/>
      <protection/>
    </xf>
    <xf numFmtId="0" fontId="3" fillId="0" borderId="10" xfId="49" applyFont="1" applyBorder="1" applyAlignment="1">
      <alignment horizontal="left" vertical="center" wrapText="1"/>
      <protection/>
    </xf>
    <xf numFmtId="0" fontId="1" fillId="0" borderId="0" xfId="49" applyFont="1" applyBorder="1" applyAlignment="1">
      <alignment horizontal="left" vertical="top" wrapText="1"/>
      <protection/>
    </xf>
    <xf numFmtId="0" fontId="0" fillId="0" borderId="0" xfId="49" applyFont="1" applyBorder="1" applyAlignment="1">
      <alignment horizontal="right"/>
      <protection/>
    </xf>
    <xf numFmtId="3" fontId="0" fillId="0" borderId="0" xfId="49" applyNumberFormat="1">
      <alignment/>
      <protection/>
    </xf>
    <xf numFmtId="171" fontId="0" fillId="0" borderId="0" xfId="49" applyNumberFormat="1">
      <alignment/>
      <protection/>
    </xf>
    <xf numFmtId="168" fontId="0" fillId="0" borderId="0" xfId="49" applyNumberFormat="1">
      <alignment/>
      <protection/>
    </xf>
    <xf numFmtId="0" fontId="0" fillId="0" borderId="0" xfId="49" applyAlignment="1">
      <alignment horizontal="left"/>
      <protection/>
    </xf>
    <xf numFmtId="3" fontId="0" fillId="0" borderId="14" xfId="49" applyNumberFormat="1" applyBorder="1">
      <alignment/>
      <protection/>
    </xf>
    <xf numFmtId="171" fontId="0" fillId="0" borderId="14" xfId="49" applyNumberFormat="1" applyBorder="1">
      <alignment/>
      <protection/>
    </xf>
    <xf numFmtId="168" fontId="0" fillId="0" borderId="14" xfId="49" applyNumberFormat="1" applyBorder="1">
      <alignment/>
      <protection/>
    </xf>
    <xf numFmtId="0" fontId="0" fillId="0" borderId="11" xfId="49" applyBorder="1" applyAlignment="1">
      <alignment horizontal="left"/>
      <protection/>
    </xf>
    <xf numFmtId="0" fontId="1" fillId="0" borderId="10" xfId="49" applyFont="1" applyBorder="1" applyAlignment="1">
      <alignment horizontal="right"/>
      <protection/>
    </xf>
    <xf numFmtId="3" fontId="1" fillId="0" borderId="14" xfId="49" applyNumberFormat="1" applyFont="1" applyBorder="1">
      <alignment/>
      <protection/>
    </xf>
    <xf numFmtId="171" fontId="1" fillId="0" borderId="14" xfId="49" applyNumberFormat="1" applyFont="1" applyBorder="1">
      <alignment/>
      <protection/>
    </xf>
    <xf numFmtId="168" fontId="1" fillId="0" borderId="14" xfId="49" applyNumberFormat="1" applyFont="1" applyBorder="1">
      <alignment/>
      <protection/>
    </xf>
    <xf numFmtId="0" fontId="1" fillId="0" borderId="0" xfId="49" applyFont="1" applyAlignment="1">
      <alignment horizontal="left"/>
      <protection/>
    </xf>
    <xf numFmtId="0" fontId="1" fillId="0" borderId="11" xfId="49" applyFont="1" applyBorder="1" applyAlignment="1">
      <alignment horizontal="left"/>
      <protection/>
    </xf>
    <xf numFmtId="165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48">
      <alignment/>
      <protection/>
    </xf>
    <xf numFmtId="0" fontId="1" fillId="0" borderId="0" xfId="49" applyFont="1">
      <alignment/>
      <protection/>
    </xf>
    <xf numFmtId="3" fontId="0" fillId="0" borderId="0" xfId="48" applyNumberFormat="1">
      <alignment/>
      <protection/>
    </xf>
    <xf numFmtId="168" fontId="0" fillId="0" borderId="0" xfId="48" applyNumberFormat="1">
      <alignment/>
      <protection/>
    </xf>
    <xf numFmtId="3" fontId="0" fillId="0" borderId="14" xfId="48" applyNumberFormat="1" applyBorder="1">
      <alignment/>
      <protection/>
    </xf>
    <xf numFmtId="168" fontId="0" fillId="0" borderId="14" xfId="48" applyNumberFormat="1" applyBorder="1">
      <alignment/>
      <protection/>
    </xf>
    <xf numFmtId="0" fontId="1" fillId="0" borderId="14" xfId="49" applyFont="1" applyFill="1" applyBorder="1" applyAlignment="1">
      <alignment horizontal="left"/>
      <protection/>
    </xf>
    <xf numFmtId="3" fontId="1" fillId="0" borderId="14" xfId="49" applyNumberFormat="1" applyFont="1" applyBorder="1" applyAlignment="1">
      <alignment horizontal="right" vertical="center" wrapText="1"/>
      <protection/>
    </xf>
    <xf numFmtId="168" fontId="1" fillId="0" borderId="14" xfId="48" applyNumberFormat="1" applyFont="1" applyBorder="1">
      <alignment/>
      <protection/>
    </xf>
    <xf numFmtId="168" fontId="0" fillId="0" borderId="0" xfId="49" applyNumberFormat="1" applyFont="1" applyBorder="1" applyAlignment="1">
      <alignment horizontal="right" vertical="center" wrapText="1"/>
      <protection/>
    </xf>
    <xf numFmtId="168" fontId="0" fillId="0" borderId="14" xfId="49" applyNumberFormat="1" applyFont="1" applyBorder="1" applyAlignment="1">
      <alignment horizontal="right" vertical="center" wrapText="1"/>
      <protection/>
    </xf>
    <xf numFmtId="168" fontId="1" fillId="0" borderId="14" xfId="49" applyNumberFormat="1" applyFont="1" applyBorder="1" applyAlignment="1">
      <alignment horizontal="right" vertical="center" wrapText="1"/>
      <protection/>
    </xf>
    <xf numFmtId="0" fontId="0" fillId="0" borderId="14" xfId="49" applyBorder="1">
      <alignment/>
      <protection/>
    </xf>
    <xf numFmtId="0" fontId="3" fillId="0" borderId="14" xfId="49" applyFont="1" applyFill="1" applyBorder="1" applyAlignment="1">
      <alignment horizontal="left" vertical="center" wrapText="1"/>
      <protection/>
    </xf>
    <xf numFmtId="3" fontId="0" fillId="0" borderId="0" xfId="49" applyNumberFormat="1" applyFont="1" applyBorder="1" applyAlignment="1">
      <alignment horizontal="right" vertical="center" wrapText="1"/>
      <protection/>
    </xf>
    <xf numFmtId="0" fontId="1" fillId="0" borderId="0" xfId="49" applyFont="1" applyFill="1" applyBorder="1" applyAlignment="1">
      <alignment horizontal="left"/>
      <protection/>
    </xf>
    <xf numFmtId="3" fontId="1" fillId="0" borderId="0" xfId="49" applyNumberFormat="1" applyFont="1" applyBorder="1" applyAlignment="1">
      <alignment horizontal="right" vertical="center" wrapText="1"/>
      <protection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 vertical="center"/>
    </xf>
    <xf numFmtId="168" fontId="0" fillId="0" borderId="0" xfId="0" applyNumberFormat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168" fontId="0" fillId="0" borderId="14" xfId="0" applyNumberForma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168" fontId="1" fillId="0" borderId="14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68" fontId="0" fillId="0" borderId="0" xfId="0" applyNumberFormat="1" applyFont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168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168" fontId="0" fillId="0" borderId="0" xfId="0" applyNumberFormat="1" applyBorder="1" applyAlignment="1">
      <alignment vertical="center" wrapText="1"/>
    </xf>
    <xf numFmtId="168" fontId="0" fillId="0" borderId="0" xfId="0" applyNumberFormat="1" applyFill="1" applyBorder="1" applyAlignment="1">
      <alignment vertical="center" wrapText="1"/>
    </xf>
    <xf numFmtId="168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168" fontId="1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  <protection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sami_I_Lombardia" xfId="48"/>
    <cellStyle name="Normale_esiti_0910_Lombardi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57" bestFit="1" customWidth="1"/>
    <col min="2" max="2" width="9.140625" style="57" customWidth="1"/>
    <col min="3" max="3" width="9.8515625" style="57" customWidth="1"/>
    <col min="4" max="16384" width="9.140625" style="57" customWidth="1"/>
  </cols>
  <sheetData>
    <row r="1" spans="1:5" ht="15">
      <c r="A1" s="55" t="s">
        <v>59</v>
      </c>
      <c r="B1" s="56"/>
      <c r="C1" s="56"/>
      <c r="D1" s="56"/>
      <c r="E1" s="56"/>
    </row>
    <row r="2" spans="1:5" ht="15.75" thickBot="1">
      <c r="A2" s="55"/>
      <c r="B2" s="56"/>
      <c r="C2" s="56"/>
      <c r="D2" s="56"/>
      <c r="E2" s="56"/>
    </row>
    <row r="3" spans="1:6" ht="39" thickBo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2.75">
      <c r="A4" s="59" t="s">
        <v>6</v>
      </c>
      <c r="B4" s="60" t="s">
        <v>7</v>
      </c>
      <c r="C4" s="61">
        <v>11199</v>
      </c>
      <c r="D4" s="61">
        <v>10677</v>
      </c>
      <c r="E4" s="62">
        <f aca="true" t="shared" si="0" ref="E4:E36">+D4/C4*100</f>
        <v>95.33886954192339</v>
      </c>
      <c r="F4" s="63">
        <f aca="true" t="shared" si="1" ref="F4:F36">(C4-D4)/C4*100</f>
        <v>4.661130458076614</v>
      </c>
    </row>
    <row r="5" spans="1:6" ht="13.5" thickBot="1">
      <c r="A5" s="64"/>
      <c r="B5" s="60" t="s">
        <v>8</v>
      </c>
      <c r="C5" s="65">
        <v>10949</v>
      </c>
      <c r="D5" s="65">
        <v>10531</v>
      </c>
      <c r="E5" s="66">
        <f t="shared" si="0"/>
        <v>96.18229975340213</v>
      </c>
      <c r="F5" s="67">
        <f t="shared" si="1"/>
        <v>3.8177002465978624</v>
      </c>
    </row>
    <row r="6" spans="1:6" ht="13.5" thickBot="1">
      <c r="A6" s="68"/>
      <c r="B6" s="69" t="s">
        <v>11</v>
      </c>
      <c r="C6" s="70">
        <f>SUM(C4:C5)</f>
        <v>22148</v>
      </c>
      <c r="D6" s="70">
        <f>SUM(D4:D5)</f>
        <v>21208</v>
      </c>
      <c r="E6" s="71">
        <f t="shared" si="0"/>
        <v>95.75582445367527</v>
      </c>
      <c r="F6" s="72">
        <f t="shared" si="1"/>
        <v>4.244175546324724</v>
      </c>
    </row>
    <row r="7" spans="1:6" ht="12.75">
      <c r="A7" s="73" t="s">
        <v>12</v>
      </c>
      <c r="B7" s="60" t="s">
        <v>7</v>
      </c>
      <c r="C7" s="61">
        <v>12802</v>
      </c>
      <c r="D7" s="61">
        <v>12031</v>
      </c>
      <c r="E7" s="62">
        <f t="shared" si="0"/>
        <v>93.97750351507577</v>
      </c>
      <c r="F7" s="63">
        <f t="shared" si="1"/>
        <v>6.022496484924231</v>
      </c>
    </row>
    <row r="8" spans="1:6" ht="13.5" thickBot="1">
      <c r="A8" s="73"/>
      <c r="B8" s="60" t="s">
        <v>8</v>
      </c>
      <c r="C8" s="65">
        <v>12386</v>
      </c>
      <c r="D8" s="65">
        <v>11756</v>
      </c>
      <c r="E8" s="66">
        <f t="shared" si="0"/>
        <v>94.91361214274181</v>
      </c>
      <c r="F8" s="67">
        <f t="shared" si="1"/>
        <v>5.086387857258194</v>
      </c>
    </row>
    <row r="9" spans="1:6" ht="13.5" thickBot="1">
      <c r="A9" s="74"/>
      <c r="B9" s="69" t="s">
        <v>11</v>
      </c>
      <c r="C9" s="70">
        <f>SUM(C7:C8)</f>
        <v>25188</v>
      </c>
      <c r="D9" s="70">
        <f>SUM(D7:D8)</f>
        <v>23787</v>
      </c>
      <c r="E9" s="71">
        <f t="shared" si="0"/>
        <v>94.43782753692234</v>
      </c>
      <c r="F9" s="72">
        <f t="shared" si="1"/>
        <v>5.562172463077656</v>
      </c>
    </row>
    <row r="10" spans="1:6" ht="12.75">
      <c r="A10" s="59" t="s">
        <v>13</v>
      </c>
      <c r="B10" s="60" t="s">
        <v>7</v>
      </c>
      <c r="C10" s="61">
        <v>5582</v>
      </c>
      <c r="D10" s="61">
        <v>5273</v>
      </c>
      <c r="E10" s="62">
        <f t="shared" si="0"/>
        <v>94.46434969544966</v>
      </c>
      <c r="F10" s="63">
        <f t="shared" si="1"/>
        <v>5.53565030455034</v>
      </c>
    </row>
    <row r="11" spans="1:6" ht="13.5" thickBot="1">
      <c r="A11" s="64"/>
      <c r="B11" s="60" t="s">
        <v>8</v>
      </c>
      <c r="C11" s="65">
        <v>5595</v>
      </c>
      <c r="D11" s="65">
        <v>5324</v>
      </c>
      <c r="E11" s="66">
        <f t="shared" si="0"/>
        <v>95.15638963360144</v>
      </c>
      <c r="F11" s="67">
        <f t="shared" si="1"/>
        <v>4.84361036639857</v>
      </c>
    </row>
    <row r="12" spans="1:6" ht="13.5" thickBot="1">
      <c r="A12" s="68"/>
      <c r="B12" s="69" t="s">
        <v>11</v>
      </c>
      <c r="C12" s="70">
        <f>SUM(C10:C11)</f>
        <v>11177</v>
      </c>
      <c r="D12" s="70">
        <f>SUM(D10:D11)</f>
        <v>10597</v>
      </c>
      <c r="E12" s="71">
        <f t="shared" si="0"/>
        <v>94.81077212132057</v>
      </c>
      <c r="F12" s="72">
        <f t="shared" si="1"/>
        <v>5.189227878679431</v>
      </c>
    </row>
    <row r="13" spans="1:6" ht="12.75">
      <c r="A13" s="73" t="s">
        <v>14</v>
      </c>
      <c r="B13" s="60" t="s">
        <v>7</v>
      </c>
      <c r="C13" s="61">
        <v>3188</v>
      </c>
      <c r="D13" s="61">
        <v>3014</v>
      </c>
      <c r="E13" s="62">
        <f t="shared" si="0"/>
        <v>94.54203262233375</v>
      </c>
      <c r="F13" s="63">
        <f t="shared" si="1"/>
        <v>5.4579673776662485</v>
      </c>
    </row>
    <row r="14" spans="1:6" ht="13.5" thickBot="1">
      <c r="A14" s="73"/>
      <c r="B14" s="60" t="s">
        <v>8</v>
      </c>
      <c r="C14" s="65">
        <v>3176</v>
      </c>
      <c r="D14" s="65">
        <v>3068</v>
      </c>
      <c r="E14" s="66">
        <f t="shared" si="0"/>
        <v>96.59949622166248</v>
      </c>
      <c r="F14" s="67">
        <f t="shared" si="1"/>
        <v>3.400503778337532</v>
      </c>
    </row>
    <row r="15" spans="1:6" ht="13.5" thickBot="1">
      <c r="A15" s="74"/>
      <c r="B15" s="69" t="s">
        <v>11</v>
      </c>
      <c r="C15" s="70">
        <f>SUM(C13:C14)</f>
        <v>6364</v>
      </c>
      <c r="D15" s="70">
        <f>SUM(D13:D14)</f>
        <v>6082</v>
      </c>
      <c r="E15" s="71">
        <f t="shared" si="0"/>
        <v>95.56882463859208</v>
      </c>
      <c r="F15" s="72">
        <f t="shared" si="1"/>
        <v>4.431175361407919</v>
      </c>
    </row>
    <row r="16" spans="1:6" ht="12.75">
      <c r="A16" s="73" t="s">
        <v>15</v>
      </c>
      <c r="B16" s="60" t="s">
        <v>7</v>
      </c>
      <c r="C16" s="61">
        <v>3051</v>
      </c>
      <c r="D16" s="61">
        <v>2953</v>
      </c>
      <c r="E16" s="62">
        <f t="shared" si="0"/>
        <v>96.78793838085873</v>
      </c>
      <c r="F16" s="63">
        <f t="shared" si="1"/>
        <v>3.2120616191412656</v>
      </c>
    </row>
    <row r="17" spans="1:6" ht="13.5" thickBot="1">
      <c r="A17" s="73"/>
      <c r="B17" s="60" t="s">
        <v>8</v>
      </c>
      <c r="C17" s="65">
        <v>3154</v>
      </c>
      <c r="D17" s="65">
        <v>3060</v>
      </c>
      <c r="E17" s="66">
        <f t="shared" si="0"/>
        <v>97.01965757767914</v>
      </c>
      <c r="F17" s="67">
        <f t="shared" si="1"/>
        <v>2.9803424223208625</v>
      </c>
    </row>
    <row r="18" spans="1:6" ht="13.5" thickBot="1">
      <c r="A18" s="74"/>
      <c r="B18" s="69" t="s">
        <v>11</v>
      </c>
      <c r="C18" s="70">
        <f>SUM(C16:C17)</f>
        <v>6205</v>
      </c>
      <c r="D18" s="70">
        <f>SUM(D16:D17)</f>
        <v>6013</v>
      </c>
      <c r="E18" s="71">
        <f t="shared" si="0"/>
        <v>96.90572119258663</v>
      </c>
      <c r="F18" s="72">
        <f t="shared" si="1"/>
        <v>3.0942788074133762</v>
      </c>
    </row>
    <row r="19" spans="1:6" ht="12.75">
      <c r="A19" s="73" t="s">
        <v>16</v>
      </c>
      <c r="B19" s="60" t="s">
        <v>7</v>
      </c>
      <c r="C19" s="61">
        <v>2048</v>
      </c>
      <c r="D19" s="61">
        <v>1928</v>
      </c>
      <c r="E19" s="62">
        <f t="shared" si="0"/>
        <v>94.140625</v>
      </c>
      <c r="F19" s="63">
        <f t="shared" si="1"/>
        <v>5.859375</v>
      </c>
    </row>
    <row r="20" spans="1:6" ht="13.5" thickBot="1">
      <c r="A20" s="73"/>
      <c r="B20" s="60" t="s">
        <v>8</v>
      </c>
      <c r="C20" s="65">
        <v>2154</v>
      </c>
      <c r="D20" s="65">
        <v>2061</v>
      </c>
      <c r="E20" s="66">
        <f t="shared" si="0"/>
        <v>95.68245125348189</v>
      </c>
      <c r="F20" s="67">
        <f t="shared" si="1"/>
        <v>4.3175487465181055</v>
      </c>
    </row>
    <row r="21" spans="1:6" ht="13.5" thickBot="1">
      <c r="A21" s="74"/>
      <c r="B21" s="69" t="s">
        <v>11</v>
      </c>
      <c r="C21" s="70">
        <f>SUM(C19:C20)</f>
        <v>4202</v>
      </c>
      <c r="D21" s="70">
        <f>SUM(D19:D20)</f>
        <v>3989</v>
      </c>
      <c r="E21" s="71">
        <f t="shared" si="0"/>
        <v>94.93098524512136</v>
      </c>
      <c r="F21" s="72">
        <f t="shared" si="1"/>
        <v>5.069014754878629</v>
      </c>
    </row>
    <row r="22" spans="1:6" ht="12.75">
      <c r="A22" s="73" t="s">
        <v>17</v>
      </c>
      <c r="B22" s="60" t="s">
        <v>7</v>
      </c>
      <c r="C22" s="61">
        <v>3827</v>
      </c>
      <c r="D22" s="61">
        <v>3505</v>
      </c>
      <c r="E22" s="62">
        <f t="shared" si="0"/>
        <v>91.58609877188398</v>
      </c>
      <c r="F22" s="63">
        <f t="shared" si="1"/>
        <v>8.413901228116018</v>
      </c>
    </row>
    <row r="23" spans="1:6" ht="13.5" thickBot="1">
      <c r="A23" s="73"/>
      <c r="B23" s="60" t="s">
        <v>8</v>
      </c>
      <c r="C23" s="65">
        <v>3683</v>
      </c>
      <c r="D23" s="65">
        <v>3444</v>
      </c>
      <c r="E23" s="66">
        <f t="shared" si="0"/>
        <v>93.5107249524844</v>
      </c>
      <c r="F23" s="67">
        <f t="shared" si="1"/>
        <v>6.489275047515612</v>
      </c>
    </row>
    <row r="24" spans="1:6" ht="13.5" thickBot="1">
      <c r="A24" s="74"/>
      <c r="B24" s="69" t="s">
        <v>11</v>
      </c>
      <c r="C24" s="70">
        <f>SUM(C22:C23)</f>
        <v>7510</v>
      </c>
      <c r="D24" s="70">
        <f>SUM(D22:D23)</f>
        <v>6949</v>
      </c>
      <c r="E24" s="71">
        <f t="shared" si="0"/>
        <v>92.52996005326231</v>
      </c>
      <c r="F24" s="72">
        <f t="shared" si="1"/>
        <v>7.470039946737684</v>
      </c>
    </row>
    <row r="25" spans="1:6" ht="12.75">
      <c r="A25" s="73" t="s">
        <v>18</v>
      </c>
      <c r="B25" s="60" t="s">
        <v>7</v>
      </c>
      <c r="C25" s="61">
        <v>34766</v>
      </c>
      <c r="D25" s="61">
        <v>33257</v>
      </c>
      <c r="E25" s="62">
        <f t="shared" si="0"/>
        <v>95.65955243628834</v>
      </c>
      <c r="F25" s="63">
        <f t="shared" si="1"/>
        <v>4.340447563711672</v>
      </c>
    </row>
    <row r="26" spans="1:6" ht="13.5" thickBot="1">
      <c r="A26" s="73"/>
      <c r="B26" s="60" t="s">
        <v>8</v>
      </c>
      <c r="C26" s="65">
        <v>34550</v>
      </c>
      <c r="D26" s="65">
        <v>33295</v>
      </c>
      <c r="E26" s="66">
        <f t="shared" si="0"/>
        <v>96.36758321273517</v>
      </c>
      <c r="F26" s="67">
        <f t="shared" si="1"/>
        <v>3.6324167872648334</v>
      </c>
    </row>
    <row r="27" spans="1:6" ht="13.5" thickBot="1">
      <c r="A27" s="74"/>
      <c r="B27" s="69" t="s">
        <v>11</v>
      </c>
      <c r="C27" s="70">
        <f>SUM(C25:C26)</f>
        <v>69316</v>
      </c>
      <c r="D27" s="70">
        <f>SUM(D25:D26)</f>
        <v>66552</v>
      </c>
      <c r="E27" s="71">
        <f t="shared" si="0"/>
        <v>96.01246465462519</v>
      </c>
      <c r="F27" s="72">
        <f t="shared" si="1"/>
        <v>3.9875353453748055</v>
      </c>
    </row>
    <row r="28" spans="1:6" ht="12.75">
      <c r="A28" s="73" t="s">
        <v>19</v>
      </c>
      <c r="B28" s="60" t="s">
        <v>7</v>
      </c>
      <c r="C28" s="61">
        <v>4732</v>
      </c>
      <c r="D28" s="61">
        <v>4297</v>
      </c>
      <c r="E28" s="62">
        <f t="shared" si="0"/>
        <v>90.80726965342349</v>
      </c>
      <c r="F28" s="63">
        <f t="shared" si="1"/>
        <v>9.1927303465765</v>
      </c>
    </row>
    <row r="29" spans="1:6" ht="13.5" thickBot="1">
      <c r="A29" s="73"/>
      <c r="B29" s="60" t="s">
        <v>8</v>
      </c>
      <c r="C29" s="65">
        <v>4627</v>
      </c>
      <c r="D29" s="65">
        <v>4320</v>
      </c>
      <c r="E29" s="66">
        <f t="shared" si="0"/>
        <v>93.36503133779988</v>
      </c>
      <c r="F29" s="67">
        <f t="shared" si="1"/>
        <v>6.63496866220013</v>
      </c>
    </row>
    <row r="30" spans="1:6" ht="13.5" thickBot="1">
      <c r="A30" s="74"/>
      <c r="B30" s="69" t="s">
        <v>11</v>
      </c>
      <c r="C30" s="70">
        <f>SUM(C28:C29)</f>
        <v>9359</v>
      </c>
      <c r="D30" s="70">
        <f>SUM(D28:D29)</f>
        <v>8617</v>
      </c>
      <c r="E30" s="71">
        <f t="shared" si="0"/>
        <v>92.07180254300673</v>
      </c>
      <c r="F30" s="72">
        <f t="shared" si="1"/>
        <v>7.928197456993269</v>
      </c>
    </row>
    <row r="31" spans="1:6" ht="12.75">
      <c r="A31" s="73" t="s">
        <v>20</v>
      </c>
      <c r="B31" s="60" t="s">
        <v>7</v>
      </c>
      <c r="C31" s="61">
        <v>1836</v>
      </c>
      <c r="D31" s="61">
        <v>1747</v>
      </c>
      <c r="E31" s="62">
        <f t="shared" si="0"/>
        <v>95.1525054466231</v>
      </c>
      <c r="F31" s="63">
        <f t="shared" si="1"/>
        <v>4.847494553376906</v>
      </c>
    </row>
    <row r="32" spans="1:6" ht="13.5" thickBot="1">
      <c r="A32" s="73"/>
      <c r="B32" s="60" t="s">
        <v>8</v>
      </c>
      <c r="C32" s="65">
        <v>1839</v>
      </c>
      <c r="D32" s="65">
        <v>1782</v>
      </c>
      <c r="E32" s="66">
        <f t="shared" si="0"/>
        <v>96.90048939641109</v>
      </c>
      <c r="F32" s="67">
        <f t="shared" si="1"/>
        <v>3.0995106035889073</v>
      </c>
    </row>
    <row r="33" spans="1:6" ht="13.5" thickBot="1">
      <c r="A33" s="74"/>
      <c r="B33" s="69" t="s">
        <v>11</v>
      </c>
      <c r="C33" s="70">
        <f>SUM(C31:C32)</f>
        <v>3675</v>
      </c>
      <c r="D33" s="70">
        <f>SUM(D31:D32)</f>
        <v>3529</v>
      </c>
      <c r="E33" s="71">
        <f t="shared" si="0"/>
        <v>96.02721088435374</v>
      </c>
      <c r="F33" s="72">
        <f t="shared" si="1"/>
        <v>3.972789115646259</v>
      </c>
    </row>
    <row r="34" spans="1:6" ht="12.75">
      <c r="A34" s="73" t="s">
        <v>21</v>
      </c>
      <c r="B34" s="60" t="s">
        <v>7</v>
      </c>
      <c r="C34" s="61">
        <v>8240</v>
      </c>
      <c r="D34" s="61">
        <v>7859</v>
      </c>
      <c r="E34" s="62">
        <f t="shared" si="0"/>
        <v>95.376213592233</v>
      </c>
      <c r="F34" s="63">
        <f t="shared" si="1"/>
        <v>4.62378640776699</v>
      </c>
    </row>
    <row r="35" spans="1:6" ht="13.5" thickBot="1">
      <c r="A35" s="73"/>
      <c r="B35" s="60" t="s">
        <v>8</v>
      </c>
      <c r="C35" s="65">
        <v>8220</v>
      </c>
      <c r="D35" s="65">
        <v>7876</v>
      </c>
      <c r="E35" s="66">
        <f t="shared" si="0"/>
        <v>95.81508515815085</v>
      </c>
      <c r="F35" s="67">
        <f t="shared" si="1"/>
        <v>4.184914841849149</v>
      </c>
    </row>
    <row r="36" spans="1:6" ht="13.5" thickBot="1">
      <c r="A36" s="74"/>
      <c r="B36" s="69" t="s">
        <v>11</v>
      </c>
      <c r="C36" s="70">
        <f>SUM(C34:C35)</f>
        <v>16460</v>
      </c>
      <c r="D36" s="70">
        <f>SUM(D34:D35)</f>
        <v>15735</v>
      </c>
      <c r="E36" s="71">
        <f t="shared" si="0"/>
        <v>95.59538274605103</v>
      </c>
      <c r="F36" s="72">
        <f t="shared" si="1"/>
        <v>4.404617253948967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&amp;C&amp;"Arial,Grassetto"&amp;12ESITI SECONDARIA DI I GRADO 2009/2010&amp;10
A livello Regionale il 98,8% delle scuole ha trasmesso i dati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2">
      <selection activeCell="K60" sqref="K60"/>
    </sheetView>
  </sheetViews>
  <sheetFormatPr defaultColWidth="9.140625" defaultRowHeight="12.75"/>
  <cols>
    <col min="1" max="1" width="12.421875" style="77" customWidth="1"/>
    <col min="2" max="2" width="10.00390625" style="77" customWidth="1"/>
    <col min="3" max="3" width="9.28125" style="77" bestFit="1" customWidth="1"/>
    <col min="4" max="4" width="10.28125" style="77" customWidth="1"/>
    <col min="5" max="7" width="9.28125" style="77" bestFit="1" customWidth="1"/>
    <col min="8" max="8" width="9.57421875" style="77" bestFit="1" customWidth="1"/>
    <col min="9" max="16384" width="9.140625" style="77" customWidth="1"/>
  </cols>
  <sheetData>
    <row r="1" spans="1:9" ht="15">
      <c r="A1" s="55" t="s">
        <v>64</v>
      </c>
      <c r="B1" s="56"/>
      <c r="C1" s="56"/>
      <c r="D1" s="56"/>
      <c r="E1" s="56"/>
      <c r="F1" s="56"/>
      <c r="G1" s="56"/>
      <c r="H1" s="56"/>
      <c r="I1" s="57"/>
    </row>
    <row r="2" spans="1:9" ht="15.75" thickBot="1">
      <c r="A2" s="55"/>
      <c r="B2" s="56"/>
      <c r="C2" s="56"/>
      <c r="D2" s="56"/>
      <c r="E2" s="56"/>
      <c r="F2" s="56"/>
      <c r="G2" s="56"/>
      <c r="H2" s="56"/>
      <c r="I2" s="57"/>
    </row>
    <row r="3" spans="1:9" ht="39" thickBot="1">
      <c r="A3" s="58" t="s">
        <v>0</v>
      </c>
      <c r="B3" s="58" t="s">
        <v>23</v>
      </c>
      <c r="C3" s="58" t="s">
        <v>3</v>
      </c>
      <c r="D3" s="58" t="s">
        <v>65</v>
      </c>
      <c r="E3" s="58" t="s">
        <v>4</v>
      </c>
      <c r="F3" s="58" t="s">
        <v>5</v>
      </c>
      <c r="G3" s="57"/>
      <c r="H3" s="57"/>
      <c r="I3" s="57"/>
    </row>
    <row r="4" spans="1:9" ht="12.75">
      <c r="A4" s="78" t="s">
        <v>6</v>
      </c>
      <c r="B4" s="79">
        <v>10567</v>
      </c>
      <c r="C4" s="79">
        <v>10069</v>
      </c>
      <c r="D4" s="79">
        <v>498</v>
      </c>
      <c r="E4" s="80">
        <f aca="true" t="shared" si="0" ref="E4:E15">C4/B4*100</f>
        <v>95.28721491435601</v>
      </c>
      <c r="F4" s="80">
        <f aca="true" t="shared" si="1" ref="F4:F15">D4/B4*100</f>
        <v>4.712785085643986</v>
      </c>
      <c r="G4" s="63"/>
      <c r="H4" s="57"/>
      <c r="I4" s="57"/>
    </row>
    <row r="5" spans="1:9" ht="12.75">
      <c r="A5" s="78" t="s">
        <v>12</v>
      </c>
      <c r="B5" s="79">
        <v>11930</v>
      </c>
      <c r="C5" s="79">
        <v>11283</v>
      </c>
      <c r="D5" s="79">
        <v>647</v>
      </c>
      <c r="E5" s="80">
        <f t="shared" si="0"/>
        <v>94.5766974015088</v>
      </c>
      <c r="F5" s="80">
        <f t="shared" si="1"/>
        <v>5.423302598491199</v>
      </c>
      <c r="G5" s="63"/>
      <c r="H5" s="57"/>
      <c r="I5" s="57"/>
    </row>
    <row r="6" spans="1:9" ht="12.75">
      <c r="A6" s="78" t="s">
        <v>13</v>
      </c>
      <c r="B6" s="79">
        <v>5289</v>
      </c>
      <c r="C6" s="79">
        <v>5078</v>
      </c>
      <c r="D6" s="79">
        <v>211</v>
      </c>
      <c r="E6" s="80">
        <f t="shared" si="0"/>
        <v>96.01058801285687</v>
      </c>
      <c r="F6" s="80">
        <f t="shared" si="1"/>
        <v>3.9894119871431273</v>
      </c>
      <c r="G6" s="63"/>
      <c r="H6" s="57"/>
      <c r="I6" s="57"/>
    </row>
    <row r="7" spans="1:9" ht="12.75">
      <c r="A7" s="78" t="s">
        <v>14</v>
      </c>
      <c r="B7" s="79">
        <v>3068</v>
      </c>
      <c r="C7" s="79">
        <v>2918</v>
      </c>
      <c r="D7" s="79">
        <v>150</v>
      </c>
      <c r="E7" s="80">
        <f t="shared" si="0"/>
        <v>95.11082138200783</v>
      </c>
      <c r="F7" s="80">
        <f t="shared" si="1"/>
        <v>4.889178617992177</v>
      </c>
      <c r="G7" s="63"/>
      <c r="H7" s="57"/>
      <c r="I7" s="57"/>
    </row>
    <row r="8" spans="1:9" ht="12.75">
      <c r="A8" s="78" t="s">
        <v>15</v>
      </c>
      <c r="B8" s="79">
        <v>3159</v>
      </c>
      <c r="C8" s="79">
        <v>3067</v>
      </c>
      <c r="D8" s="79">
        <v>92</v>
      </c>
      <c r="E8" s="80">
        <f t="shared" si="0"/>
        <v>97.08768597657486</v>
      </c>
      <c r="F8" s="80">
        <f t="shared" si="1"/>
        <v>2.9123140234251346</v>
      </c>
      <c r="G8" s="63"/>
      <c r="H8" s="57"/>
      <c r="I8" s="57"/>
    </row>
    <row r="9" spans="1:9" ht="12.75">
      <c r="A9" s="78" t="s">
        <v>16</v>
      </c>
      <c r="B9" s="79">
        <v>1992</v>
      </c>
      <c r="C9" s="79">
        <v>1887</v>
      </c>
      <c r="D9" s="79">
        <v>105</v>
      </c>
      <c r="E9" s="80">
        <f t="shared" si="0"/>
        <v>94.7289156626506</v>
      </c>
      <c r="F9" s="80">
        <f t="shared" si="1"/>
        <v>5.271084337349398</v>
      </c>
      <c r="G9" s="63"/>
      <c r="H9" s="57"/>
      <c r="I9" s="57"/>
    </row>
    <row r="10" spans="1:9" ht="12.75">
      <c r="A10" s="78" t="s">
        <v>17</v>
      </c>
      <c r="B10" s="79">
        <v>3527</v>
      </c>
      <c r="C10" s="79">
        <v>3299</v>
      </c>
      <c r="D10" s="79">
        <v>228</v>
      </c>
      <c r="E10" s="80">
        <f t="shared" si="0"/>
        <v>93.5355826481429</v>
      </c>
      <c r="F10" s="80">
        <f t="shared" si="1"/>
        <v>6.464417351857102</v>
      </c>
      <c r="G10" s="63"/>
      <c r="H10" s="57"/>
      <c r="I10" s="57"/>
    </row>
    <row r="11" spans="1:9" ht="12.75">
      <c r="A11" s="78" t="s">
        <v>18</v>
      </c>
      <c r="B11" s="79">
        <v>34087</v>
      </c>
      <c r="C11" s="79">
        <v>32837</v>
      </c>
      <c r="D11" s="79">
        <v>1250</v>
      </c>
      <c r="E11" s="80">
        <f t="shared" si="0"/>
        <v>96.3329128406724</v>
      </c>
      <c r="F11" s="80">
        <f t="shared" si="1"/>
        <v>3.6670871593276027</v>
      </c>
      <c r="G11" s="63"/>
      <c r="H11" s="57"/>
      <c r="I11" s="57"/>
    </row>
    <row r="12" spans="1:9" ht="12.75">
      <c r="A12" s="78" t="s">
        <v>19</v>
      </c>
      <c r="B12" s="79">
        <v>4379</v>
      </c>
      <c r="C12" s="79">
        <v>4047</v>
      </c>
      <c r="D12" s="79">
        <v>332</v>
      </c>
      <c r="E12" s="80">
        <f t="shared" si="0"/>
        <v>92.41836035624573</v>
      </c>
      <c r="F12" s="80">
        <f t="shared" si="1"/>
        <v>7.581639643754282</v>
      </c>
      <c r="G12" s="63"/>
      <c r="H12" s="57"/>
      <c r="I12" s="57"/>
    </row>
    <row r="13" spans="1:9" ht="12.75">
      <c r="A13" s="78" t="s">
        <v>20</v>
      </c>
      <c r="B13" s="79">
        <v>1824</v>
      </c>
      <c r="C13" s="79">
        <v>1750</v>
      </c>
      <c r="D13" s="79">
        <v>74</v>
      </c>
      <c r="E13" s="80">
        <f t="shared" si="0"/>
        <v>95.94298245614034</v>
      </c>
      <c r="F13" s="80">
        <f t="shared" si="1"/>
        <v>4.057017543859649</v>
      </c>
      <c r="G13" s="63"/>
      <c r="H13" s="57"/>
      <c r="I13" s="57"/>
    </row>
    <row r="14" spans="1:9" ht="13.5" thickBot="1">
      <c r="A14" s="78" t="s">
        <v>21</v>
      </c>
      <c r="B14" s="81">
        <v>7930</v>
      </c>
      <c r="C14" s="81">
        <v>7597</v>
      </c>
      <c r="D14" s="81">
        <v>333</v>
      </c>
      <c r="E14" s="82">
        <f t="shared" si="0"/>
        <v>95.80075662042876</v>
      </c>
      <c r="F14" s="82">
        <f t="shared" si="1"/>
        <v>4.199243379571248</v>
      </c>
      <c r="G14" s="63"/>
      <c r="H14" s="57"/>
      <c r="I14" s="57"/>
    </row>
    <row r="15" spans="1:9" ht="13.5" thickBot="1">
      <c r="A15" s="83" t="s">
        <v>11</v>
      </c>
      <c r="B15" s="84">
        <f>SUM(B4:B14)</f>
        <v>87752</v>
      </c>
      <c r="C15" s="84">
        <f>SUM(C4:C14)</f>
        <v>83832</v>
      </c>
      <c r="D15" s="84">
        <f>SUM(D4:D14)</f>
        <v>3920</v>
      </c>
      <c r="E15" s="85">
        <f t="shared" si="0"/>
        <v>95.53286534779835</v>
      </c>
      <c r="F15" s="85">
        <f t="shared" si="1"/>
        <v>4.467134652201659</v>
      </c>
      <c r="G15" s="63"/>
      <c r="H15" s="57"/>
      <c r="I15" s="57"/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57"/>
      <c r="B18" s="57"/>
      <c r="C18" s="57"/>
      <c r="D18" s="57"/>
      <c r="E18" s="57"/>
      <c r="F18" s="57"/>
      <c r="G18" s="57"/>
      <c r="H18" s="57"/>
      <c r="I18" s="57"/>
    </row>
    <row r="19" spans="1:9" ht="15">
      <c r="A19" s="55" t="s">
        <v>66</v>
      </c>
      <c r="B19" s="57"/>
      <c r="C19" s="57"/>
      <c r="D19" s="57"/>
      <c r="E19" s="57"/>
      <c r="F19" s="57"/>
      <c r="G19" s="57"/>
      <c r="H19" s="57"/>
      <c r="I19" s="57"/>
    </row>
    <row r="20" spans="1:9" ht="13.5" thickBot="1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26.25" thickBot="1">
      <c r="A21" s="58" t="s">
        <v>0</v>
      </c>
      <c r="B21" s="58" t="s">
        <v>67</v>
      </c>
      <c r="C21" s="58" t="s">
        <v>68</v>
      </c>
      <c r="D21" s="58" t="s">
        <v>69</v>
      </c>
      <c r="E21" s="58" t="s">
        <v>70</v>
      </c>
      <c r="F21" s="57"/>
      <c r="G21" s="57"/>
      <c r="H21" s="57"/>
      <c r="I21" s="57"/>
    </row>
    <row r="22" spans="1:9" ht="12.75">
      <c r="A22" s="78" t="s">
        <v>6</v>
      </c>
      <c r="B22" s="79">
        <v>10042</v>
      </c>
      <c r="C22" s="79">
        <v>27</v>
      </c>
      <c r="D22" s="86">
        <v>99.73185023338961</v>
      </c>
      <c r="E22" s="86">
        <v>0.2681497666103883</v>
      </c>
      <c r="F22" s="61"/>
      <c r="G22" s="63"/>
      <c r="H22" s="63"/>
      <c r="I22" s="57"/>
    </row>
    <row r="23" spans="1:9" ht="12.75">
      <c r="A23" s="78" t="s">
        <v>12</v>
      </c>
      <c r="B23" s="79">
        <v>11198</v>
      </c>
      <c r="C23" s="79">
        <v>85</v>
      </c>
      <c r="D23" s="86">
        <v>99.24665425861916</v>
      </c>
      <c r="E23" s="86">
        <v>0.7533457413808384</v>
      </c>
      <c r="F23" s="61"/>
      <c r="G23" s="63"/>
      <c r="H23" s="63"/>
      <c r="I23" s="57"/>
    </row>
    <row r="24" spans="1:9" ht="12.75">
      <c r="A24" s="78" t="s">
        <v>13</v>
      </c>
      <c r="B24" s="79">
        <v>5061</v>
      </c>
      <c r="C24" s="79">
        <v>17</v>
      </c>
      <c r="D24" s="86">
        <v>99.66522252855455</v>
      </c>
      <c r="E24" s="86">
        <v>0.334777471445451</v>
      </c>
      <c r="F24" s="61"/>
      <c r="G24" s="63"/>
      <c r="H24" s="63"/>
      <c r="I24" s="57"/>
    </row>
    <row r="25" spans="1:9" ht="12.75">
      <c r="A25" s="78" t="s">
        <v>14</v>
      </c>
      <c r="B25" s="79">
        <v>2906</v>
      </c>
      <c r="C25" s="79">
        <v>12</v>
      </c>
      <c r="D25" s="86">
        <v>99.5887594242632</v>
      </c>
      <c r="E25" s="86">
        <v>0.411240575736806</v>
      </c>
      <c r="F25" s="61"/>
      <c r="G25" s="63"/>
      <c r="H25" s="63"/>
      <c r="I25" s="57"/>
    </row>
    <row r="26" spans="1:9" ht="12.75">
      <c r="A26" s="78" t="s">
        <v>15</v>
      </c>
      <c r="B26" s="79">
        <v>3056</v>
      </c>
      <c r="C26" s="79">
        <v>11</v>
      </c>
      <c r="D26" s="86">
        <v>99.64134333224649</v>
      </c>
      <c r="E26" s="86">
        <v>0.358656667753505</v>
      </c>
      <c r="F26" s="61"/>
      <c r="G26" s="63"/>
      <c r="H26" s="63"/>
      <c r="I26" s="57"/>
    </row>
    <row r="27" spans="1:9" ht="12.75">
      <c r="A27" s="78" t="s">
        <v>16</v>
      </c>
      <c r="B27" s="79">
        <v>1871</v>
      </c>
      <c r="C27" s="79">
        <v>16</v>
      </c>
      <c r="D27" s="86">
        <v>99.15209326974033</v>
      </c>
      <c r="E27" s="86">
        <v>0.8479067302596714</v>
      </c>
      <c r="F27" s="61"/>
      <c r="G27" s="63"/>
      <c r="H27" s="63"/>
      <c r="I27" s="57"/>
    </row>
    <row r="28" spans="1:9" ht="12.75">
      <c r="A28" s="78" t="s">
        <v>17</v>
      </c>
      <c r="B28" s="79">
        <v>3286</v>
      </c>
      <c r="C28" s="79">
        <v>13</v>
      </c>
      <c r="D28" s="86">
        <v>99.60594119430131</v>
      </c>
      <c r="E28" s="86">
        <v>0.39405880569869656</v>
      </c>
      <c r="F28" s="61"/>
      <c r="G28" s="63"/>
      <c r="H28" s="63"/>
      <c r="I28" s="57"/>
    </row>
    <row r="29" spans="1:9" ht="12.75">
      <c r="A29" s="78" t="s">
        <v>18</v>
      </c>
      <c r="B29" s="79">
        <v>32720</v>
      </c>
      <c r="C29" s="79">
        <v>117</v>
      </c>
      <c r="D29" s="86">
        <v>99.64369461278436</v>
      </c>
      <c r="E29" s="86">
        <v>0.35630538721564087</v>
      </c>
      <c r="F29" s="61"/>
      <c r="G29" s="63"/>
      <c r="H29" s="63"/>
      <c r="I29" s="57"/>
    </row>
    <row r="30" spans="1:9" ht="12.75">
      <c r="A30" s="78" t="s">
        <v>19</v>
      </c>
      <c r="B30" s="79">
        <v>4026</v>
      </c>
      <c r="C30" s="79">
        <v>21</v>
      </c>
      <c r="D30" s="86">
        <v>99.4810971089696</v>
      </c>
      <c r="E30" s="86">
        <v>0.5189028910303929</v>
      </c>
      <c r="F30" s="61"/>
      <c r="G30" s="63"/>
      <c r="H30" s="63"/>
      <c r="I30" s="57"/>
    </row>
    <row r="31" spans="1:9" ht="12.75">
      <c r="A31" s="78" t="s">
        <v>20</v>
      </c>
      <c r="B31" s="79">
        <v>1727</v>
      </c>
      <c r="C31" s="79">
        <v>23</v>
      </c>
      <c r="D31" s="86">
        <v>98.68571428571428</v>
      </c>
      <c r="E31" s="86">
        <v>1.3142857142857143</v>
      </c>
      <c r="F31" s="61"/>
      <c r="G31" s="63"/>
      <c r="H31" s="63"/>
      <c r="I31" s="57"/>
    </row>
    <row r="32" spans="1:9" ht="13.5" thickBot="1">
      <c r="A32" s="78" t="s">
        <v>21</v>
      </c>
      <c r="B32" s="81">
        <v>7570</v>
      </c>
      <c r="C32" s="81">
        <v>27</v>
      </c>
      <c r="D32" s="87">
        <v>99.64459655127024</v>
      </c>
      <c r="E32" s="87">
        <v>0.35540344872976176</v>
      </c>
      <c r="F32" s="61"/>
      <c r="G32" s="63"/>
      <c r="H32" s="63"/>
      <c r="I32" s="57"/>
    </row>
    <row r="33" spans="1:9" ht="13.5" thickBot="1">
      <c r="A33" s="83" t="s">
        <v>11</v>
      </c>
      <c r="B33" s="84">
        <f>SUM(B22:B32)</f>
        <v>83463</v>
      </c>
      <c r="C33" s="84">
        <f>SUM(C22:C32)</f>
        <v>369</v>
      </c>
      <c r="D33" s="88">
        <f>B33/(B33+C33)*100</f>
        <v>99.55983395362152</v>
      </c>
      <c r="E33" s="88">
        <f>C33/(B33+C33)*100</f>
        <v>0.4401660463784712</v>
      </c>
      <c r="F33" s="61"/>
      <c r="G33" s="63"/>
      <c r="H33" s="63"/>
      <c r="I33" s="57"/>
    </row>
    <row r="34" spans="1:9" ht="12.7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2.75">
      <c r="A35" s="118" t="s">
        <v>71</v>
      </c>
      <c r="B35" s="118"/>
      <c r="C35" s="118"/>
      <c r="D35" s="118"/>
      <c r="E35" s="118"/>
      <c r="F35" s="118"/>
      <c r="G35" s="118"/>
      <c r="H35" s="118"/>
      <c r="I35" s="57"/>
    </row>
    <row r="36" spans="1:9" ht="12.75">
      <c r="A36" s="118"/>
      <c r="B36" s="118"/>
      <c r="C36" s="118"/>
      <c r="D36" s="118"/>
      <c r="E36" s="118"/>
      <c r="F36" s="118"/>
      <c r="G36" s="118"/>
      <c r="H36" s="118"/>
      <c r="I36" s="57"/>
    </row>
    <row r="37" spans="1:9" ht="13.5" thickBot="1">
      <c r="A37" s="57"/>
      <c r="B37" s="57"/>
      <c r="C37" s="57"/>
      <c r="D37" s="57"/>
      <c r="E37" s="57"/>
      <c r="F37" s="89"/>
      <c r="G37" s="89"/>
      <c r="H37" s="89"/>
      <c r="I37" s="57"/>
    </row>
    <row r="38" spans="1:9" ht="26.25" thickBot="1">
      <c r="A38" s="58" t="s">
        <v>0</v>
      </c>
      <c r="B38" s="58" t="s">
        <v>72</v>
      </c>
      <c r="C38" s="58" t="s">
        <v>73</v>
      </c>
      <c r="D38" s="58" t="s">
        <v>74</v>
      </c>
      <c r="E38" s="58" t="s">
        <v>75</v>
      </c>
      <c r="F38" s="90" t="s">
        <v>76</v>
      </c>
      <c r="G38" s="90" t="s">
        <v>77</v>
      </c>
      <c r="H38" s="90" t="s">
        <v>11</v>
      </c>
      <c r="I38" s="57"/>
    </row>
    <row r="39" spans="1:9" ht="12.75">
      <c r="A39" s="78" t="s">
        <v>6</v>
      </c>
      <c r="B39" s="79">
        <v>3181</v>
      </c>
      <c r="C39" s="79">
        <v>2613</v>
      </c>
      <c r="D39" s="79">
        <v>2171</v>
      </c>
      <c r="E39" s="79">
        <v>1519</v>
      </c>
      <c r="F39" s="79">
        <v>439</v>
      </c>
      <c r="G39" s="79">
        <v>119</v>
      </c>
      <c r="H39" s="91">
        <f aca="true" t="shared" si="2" ref="H39:H59">SUM(B39:G39)</f>
        <v>10042</v>
      </c>
      <c r="I39" s="57"/>
    </row>
    <row r="40" spans="1:9" ht="13.5" thickBot="1">
      <c r="A40" s="57"/>
      <c r="B40" s="82">
        <f aca="true" t="shared" si="3" ref="B40:G40">B39/$H39*100</f>
        <v>31.676956781517625</v>
      </c>
      <c r="C40" s="82">
        <f t="shared" si="3"/>
        <v>26.020713005377416</v>
      </c>
      <c r="D40" s="82">
        <f t="shared" si="3"/>
        <v>21.61919936267676</v>
      </c>
      <c r="E40" s="82">
        <f t="shared" si="3"/>
        <v>15.126468830910177</v>
      </c>
      <c r="F40" s="82">
        <f t="shared" si="3"/>
        <v>4.371639115714001</v>
      </c>
      <c r="G40" s="82">
        <f t="shared" si="3"/>
        <v>1.1850229038040232</v>
      </c>
      <c r="H40" s="82">
        <f t="shared" si="2"/>
        <v>100</v>
      </c>
      <c r="I40" s="57"/>
    </row>
    <row r="41" spans="1:9" ht="12.75">
      <c r="A41" s="78" t="s">
        <v>12</v>
      </c>
      <c r="B41" s="79">
        <v>3708</v>
      </c>
      <c r="C41" s="79">
        <v>2912</v>
      </c>
      <c r="D41" s="79">
        <v>2337</v>
      </c>
      <c r="E41" s="79">
        <v>1586</v>
      </c>
      <c r="F41" s="79">
        <v>541</v>
      </c>
      <c r="G41" s="79">
        <v>114</v>
      </c>
      <c r="H41" s="91">
        <f t="shared" si="2"/>
        <v>11198</v>
      </c>
      <c r="I41" s="57"/>
    </row>
    <row r="42" spans="1:9" ht="13.5" thickBot="1">
      <c r="A42" s="57"/>
      <c r="B42" s="82">
        <f aca="true" t="shared" si="4" ref="B42:G42">B41/$H41*100</f>
        <v>33.1130559028398</v>
      </c>
      <c r="C42" s="82">
        <f t="shared" si="4"/>
        <v>26.004643686372564</v>
      </c>
      <c r="D42" s="82">
        <f t="shared" si="4"/>
        <v>20.869798178246114</v>
      </c>
      <c r="E42" s="82">
        <f t="shared" si="4"/>
        <v>14.163243436327916</v>
      </c>
      <c r="F42" s="82">
        <f t="shared" si="4"/>
        <v>4.8312198606894095</v>
      </c>
      <c r="G42" s="82">
        <f t="shared" si="4"/>
        <v>1.0180389355242008</v>
      </c>
      <c r="H42" s="82">
        <f t="shared" si="2"/>
        <v>100.00000000000001</v>
      </c>
      <c r="I42" s="57"/>
    </row>
    <row r="43" spans="1:9" ht="12.75">
      <c r="A43" s="78" t="s">
        <v>13</v>
      </c>
      <c r="B43" s="79">
        <v>1747</v>
      </c>
      <c r="C43" s="79">
        <v>1416</v>
      </c>
      <c r="D43" s="79">
        <v>1076</v>
      </c>
      <c r="E43" s="79">
        <v>596</v>
      </c>
      <c r="F43" s="79">
        <v>193</v>
      </c>
      <c r="G43" s="79">
        <v>33</v>
      </c>
      <c r="H43" s="91">
        <f t="shared" si="2"/>
        <v>5061</v>
      </c>
      <c r="I43" s="57"/>
    </row>
    <row r="44" spans="1:9" ht="13.5" thickBot="1">
      <c r="A44" s="57"/>
      <c r="B44" s="82">
        <f aca="true" t="shared" si="5" ref="B44:G44">B43/$H43*100</f>
        <v>34.51886978857933</v>
      </c>
      <c r="C44" s="82">
        <f t="shared" si="5"/>
        <v>27.978660343805572</v>
      </c>
      <c r="D44" s="82">
        <f t="shared" si="5"/>
        <v>21.26062043074491</v>
      </c>
      <c r="E44" s="82">
        <f t="shared" si="5"/>
        <v>11.77632878877692</v>
      </c>
      <c r="F44" s="82">
        <f t="shared" si="5"/>
        <v>3.813475597707963</v>
      </c>
      <c r="G44" s="82">
        <f t="shared" si="5"/>
        <v>0.6520450503852994</v>
      </c>
      <c r="H44" s="82">
        <f t="shared" si="2"/>
        <v>100</v>
      </c>
      <c r="I44" s="57"/>
    </row>
    <row r="45" spans="1:9" ht="12.75">
      <c r="A45" s="78" t="s">
        <v>14</v>
      </c>
      <c r="B45" s="79">
        <v>915</v>
      </c>
      <c r="C45" s="79">
        <v>756</v>
      </c>
      <c r="D45" s="79">
        <v>642</v>
      </c>
      <c r="E45" s="79">
        <v>445</v>
      </c>
      <c r="F45" s="79">
        <v>134</v>
      </c>
      <c r="G45" s="79">
        <v>14</v>
      </c>
      <c r="H45" s="91">
        <f t="shared" si="2"/>
        <v>2906</v>
      </c>
      <c r="I45" s="57"/>
    </row>
    <row r="46" spans="1:9" ht="13.5" thickBot="1">
      <c r="A46" s="57"/>
      <c r="B46" s="82">
        <f aca="true" t="shared" si="6" ref="B46:G46">B45/$H45*100</f>
        <v>31.486579490708877</v>
      </c>
      <c r="C46" s="82">
        <f t="shared" si="6"/>
        <v>26.015141087405368</v>
      </c>
      <c r="D46" s="82">
        <f t="shared" si="6"/>
        <v>22.092222986923606</v>
      </c>
      <c r="E46" s="82">
        <f t="shared" si="6"/>
        <v>15.313145216792842</v>
      </c>
      <c r="F46" s="82">
        <f t="shared" si="6"/>
        <v>4.611149346180317</v>
      </c>
      <c r="G46" s="82">
        <f t="shared" si="6"/>
        <v>0.4817618719889883</v>
      </c>
      <c r="H46" s="82">
        <f t="shared" si="2"/>
        <v>100</v>
      </c>
      <c r="I46" s="57"/>
    </row>
    <row r="47" spans="1:9" ht="12.75">
      <c r="A47" s="78" t="s">
        <v>15</v>
      </c>
      <c r="B47" s="79">
        <v>1011</v>
      </c>
      <c r="C47" s="79">
        <v>816</v>
      </c>
      <c r="D47" s="79">
        <v>679</v>
      </c>
      <c r="E47" s="79">
        <v>419</v>
      </c>
      <c r="F47" s="79">
        <v>110</v>
      </c>
      <c r="G47" s="79">
        <v>21</v>
      </c>
      <c r="H47" s="91">
        <f t="shared" si="2"/>
        <v>3056</v>
      </c>
      <c r="I47" s="57"/>
    </row>
    <row r="48" spans="1:9" ht="13.5" thickBot="1">
      <c r="A48" s="78"/>
      <c r="B48" s="82">
        <f aca="true" t="shared" si="7" ref="B48:G48">B47/$H47*100</f>
        <v>33.082460732984295</v>
      </c>
      <c r="C48" s="82">
        <f t="shared" si="7"/>
        <v>26.701570680628272</v>
      </c>
      <c r="D48" s="82">
        <f t="shared" si="7"/>
        <v>22.218586387434556</v>
      </c>
      <c r="E48" s="82">
        <f t="shared" si="7"/>
        <v>13.710732984293195</v>
      </c>
      <c r="F48" s="82">
        <f t="shared" si="7"/>
        <v>3.599476439790576</v>
      </c>
      <c r="G48" s="82">
        <f t="shared" si="7"/>
        <v>0.68717277486911</v>
      </c>
      <c r="H48" s="82">
        <f t="shared" si="2"/>
        <v>100</v>
      </c>
      <c r="I48" s="57"/>
    </row>
    <row r="49" spans="1:9" ht="12.75">
      <c r="A49" s="78" t="s">
        <v>16</v>
      </c>
      <c r="B49" s="79">
        <v>581</v>
      </c>
      <c r="C49" s="79">
        <v>549</v>
      </c>
      <c r="D49" s="79">
        <v>398</v>
      </c>
      <c r="E49" s="79">
        <v>256</v>
      </c>
      <c r="F49" s="79">
        <v>72</v>
      </c>
      <c r="G49" s="79">
        <v>15</v>
      </c>
      <c r="H49" s="91">
        <f t="shared" si="2"/>
        <v>1871</v>
      </c>
      <c r="I49" s="57"/>
    </row>
    <row r="50" spans="1:9" ht="13.5" thickBot="1">
      <c r="A50" s="78"/>
      <c r="B50" s="82">
        <f aca="true" t="shared" si="8" ref="B50:G50">B49/$H49*100</f>
        <v>31.0529128808124</v>
      </c>
      <c r="C50" s="82">
        <f t="shared" si="8"/>
        <v>29.3425975414217</v>
      </c>
      <c r="D50" s="82">
        <f t="shared" si="8"/>
        <v>21.272047033671836</v>
      </c>
      <c r="E50" s="82">
        <f t="shared" si="8"/>
        <v>13.6825227151256</v>
      </c>
      <c r="F50" s="82">
        <f t="shared" si="8"/>
        <v>3.848209513629075</v>
      </c>
      <c r="G50" s="82">
        <f t="shared" si="8"/>
        <v>0.8017103153393906</v>
      </c>
      <c r="H50" s="82">
        <f t="shared" si="2"/>
        <v>100</v>
      </c>
      <c r="I50" s="57"/>
    </row>
    <row r="51" spans="1:9" ht="12.75">
      <c r="A51" s="78" t="s">
        <v>17</v>
      </c>
      <c r="B51" s="79">
        <v>1183</v>
      </c>
      <c r="C51" s="79">
        <v>841</v>
      </c>
      <c r="D51" s="79">
        <v>691</v>
      </c>
      <c r="E51" s="79">
        <v>423</v>
      </c>
      <c r="F51" s="79">
        <v>109</v>
      </c>
      <c r="G51" s="79">
        <v>39</v>
      </c>
      <c r="H51" s="91">
        <f t="shared" si="2"/>
        <v>3286</v>
      </c>
      <c r="I51" s="57"/>
    </row>
    <row r="52" spans="1:9" ht="13.5" thickBot="1">
      <c r="A52" s="78"/>
      <c r="B52" s="82">
        <f aca="true" t="shared" si="9" ref="B52:G52">B51/$H51*100</f>
        <v>36.00121728545344</v>
      </c>
      <c r="C52" s="82">
        <f t="shared" si="9"/>
        <v>25.593426658551433</v>
      </c>
      <c r="D52" s="82">
        <f t="shared" si="9"/>
        <v>21.02860620815581</v>
      </c>
      <c r="E52" s="82">
        <f t="shared" si="9"/>
        <v>12.872793670115643</v>
      </c>
      <c r="F52" s="82">
        <f t="shared" si="9"/>
        <v>3.3171028606208157</v>
      </c>
      <c r="G52" s="82">
        <f t="shared" si="9"/>
        <v>1.1868533171028606</v>
      </c>
      <c r="H52" s="82">
        <f t="shared" si="2"/>
        <v>100</v>
      </c>
      <c r="I52" s="57"/>
    </row>
    <row r="53" spans="1:9" ht="12.75">
      <c r="A53" s="78" t="s">
        <v>18</v>
      </c>
      <c r="B53" s="79">
        <v>10282</v>
      </c>
      <c r="C53" s="79">
        <v>9191</v>
      </c>
      <c r="D53" s="79">
        <v>6944</v>
      </c>
      <c r="E53" s="79">
        <v>4517</v>
      </c>
      <c r="F53" s="79">
        <v>1445</v>
      </c>
      <c r="G53" s="79">
        <v>341</v>
      </c>
      <c r="H53" s="91">
        <f t="shared" si="2"/>
        <v>32720</v>
      </c>
      <c r="I53" s="57"/>
    </row>
    <row r="54" spans="1:9" ht="13.5" thickBot="1">
      <c r="A54" s="78"/>
      <c r="B54" s="82">
        <f aca="true" t="shared" si="10" ref="B54:G54">B53/$H53*100</f>
        <v>31.424205378973102</v>
      </c>
      <c r="C54" s="82">
        <f t="shared" si="10"/>
        <v>28.0898533007335</v>
      </c>
      <c r="D54" s="82">
        <f t="shared" si="10"/>
        <v>21.222493887530565</v>
      </c>
      <c r="E54" s="82">
        <f t="shared" si="10"/>
        <v>13.805012224938876</v>
      </c>
      <c r="F54" s="82">
        <f t="shared" si="10"/>
        <v>4.416259168704157</v>
      </c>
      <c r="G54" s="82">
        <f t="shared" si="10"/>
        <v>1.0421760391198045</v>
      </c>
      <c r="H54" s="82">
        <f t="shared" si="2"/>
        <v>100.00000000000001</v>
      </c>
      <c r="I54" s="57"/>
    </row>
    <row r="55" spans="1:9" ht="12.75">
      <c r="A55" s="78" t="s">
        <v>19</v>
      </c>
      <c r="B55" s="79">
        <v>1395</v>
      </c>
      <c r="C55" s="79">
        <v>1031</v>
      </c>
      <c r="D55" s="79">
        <v>774</v>
      </c>
      <c r="E55" s="79">
        <v>564</v>
      </c>
      <c r="F55" s="79">
        <v>203</v>
      </c>
      <c r="G55" s="79">
        <v>59</v>
      </c>
      <c r="H55" s="91">
        <f t="shared" si="2"/>
        <v>4026</v>
      </c>
      <c r="I55" s="57"/>
    </row>
    <row r="56" spans="1:9" ht="13.5" thickBot="1">
      <c r="A56" s="78"/>
      <c r="B56" s="82">
        <f aca="true" t="shared" si="11" ref="B56:G56">B55/$H55*100</f>
        <v>34.64977645305514</v>
      </c>
      <c r="C56" s="82">
        <f t="shared" si="11"/>
        <v>25.60854446100348</v>
      </c>
      <c r="D56" s="82">
        <f t="shared" si="11"/>
        <v>19.225037257824145</v>
      </c>
      <c r="E56" s="82">
        <f t="shared" si="11"/>
        <v>14.008941877794337</v>
      </c>
      <c r="F56" s="82">
        <f t="shared" si="11"/>
        <v>5.042225534028813</v>
      </c>
      <c r="G56" s="82">
        <f t="shared" si="11"/>
        <v>1.4654744162940885</v>
      </c>
      <c r="H56" s="82">
        <f t="shared" si="2"/>
        <v>100</v>
      </c>
      <c r="I56" s="57"/>
    </row>
    <row r="57" spans="1:9" ht="12.75">
      <c r="A57" s="78" t="s">
        <v>20</v>
      </c>
      <c r="B57" s="79">
        <v>586</v>
      </c>
      <c r="C57" s="79">
        <v>484</v>
      </c>
      <c r="D57" s="79">
        <v>375</v>
      </c>
      <c r="E57" s="79">
        <v>231</v>
      </c>
      <c r="F57" s="79">
        <v>35</v>
      </c>
      <c r="G57" s="79">
        <v>16</v>
      </c>
      <c r="H57" s="91">
        <f t="shared" si="2"/>
        <v>1727</v>
      </c>
      <c r="I57" s="57"/>
    </row>
    <row r="58" spans="1:9" ht="13.5" thickBot="1">
      <c r="A58" s="78"/>
      <c r="B58" s="82">
        <f aca="true" t="shared" si="12" ref="B58:G58">B57/$H57*100</f>
        <v>33.93167342211928</v>
      </c>
      <c r="C58" s="82">
        <f t="shared" si="12"/>
        <v>28.02547770700637</v>
      </c>
      <c r="D58" s="82">
        <f t="shared" si="12"/>
        <v>21.713954834973944</v>
      </c>
      <c r="E58" s="82">
        <f t="shared" si="12"/>
        <v>13.375796178343949</v>
      </c>
      <c r="F58" s="82">
        <f t="shared" si="12"/>
        <v>2.026635784597568</v>
      </c>
      <c r="G58" s="82">
        <f t="shared" si="12"/>
        <v>0.9264620729588882</v>
      </c>
      <c r="H58" s="82">
        <f t="shared" si="2"/>
        <v>100</v>
      </c>
      <c r="I58" s="57"/>
    </row>
    <row r="59" spans="1:9" ht="12.75">
      <c r="A59" s="78" t="s">
        <v>21</v>
      </c>
      <c r="B59" s="79">
        <v>2813</v>
      </c>
      <c r="C59" s="79">
        <v>2036</v>
      </c>
      <c r="D59" s="79">
        <v>1526</v>
      </c>
      <c r="E59" s="79">
        <v>904</v>
      </c>
      <c r="F59" s="79">
        <v>230</v>
      </c>
      <c r="G59" s="79">
        <v>61</v>
      </c>
      <c r="H59" s="91">
        <f t="shared" si="2"/>
        <v>7570</v>
      </c>
      <c r="I59" s="57"/>
    </row>
    <row r="60" spans="1:9" ht="13.5" thickBot="1">
      <c r="A60" s="78"/>
      <c r="B60" s="82">
        <f aca="true" t="shared" si="13" ref="B60:H60">B59/$H59*100</f>
        <v>37.15984147952444</v>
      </c>
      <c r="C60" s="82">
        <f t="shared" si="13"/>
        <v>26.89564068692206</v>
      </c>
      <c r="D60" s="82">
        <f t="shared" si="13"/>
        <v>20.158520475561424</v>
      </c>
      <c r="E60" s="82">
        <f t="shared" si="13"/>
        <v>11.941875825627477</v>
      </c>
      <c r="F60" s="82">
        <f t="shared" si="13"/>
        <v>3.038309114927345</v>
      </c>
      <c r="G60" s="82">
        <f t="shared" si="13"/>
        <v>0.8058124174372523</v>
      </c>
      <c r="H60" s="82">
        <f t="shared" si="13"/>
        <v>100</v>
      </c>
      <c r="I60" s="57"/>
    </row>
    <row r="61" spans="1:9" ht="12.75">
      <c r="A61" s="92" t="s">
        <v>11</v>
      </c>
      <c r="B61" s="93">
        <f aca="true" t="shared" si="14" ref="B61:H61">SUM(B39,B41,B43,B45,B47,B49,B51,B53,B55,B57,B59)</f>
        <v>27402</v>
      </c>
      <c r="C61" s="93">
        <f t="shared" si="14"/>
        <v>22645</v>
      </c>
      <c r="D61" s="93">
        <f t="shared" si="14"/>
        <v>17613</v>
      </c>
      <c r="E61" s="93">
        <f t="shared" si="14"/>
        <v>11460</v>
      </c>
      <c r="F61" s="93">
        <f t="shared" si="14"/>
        <v>3511</v>
      </c>
      <c r="G61" s="93">
        <f t="shared" si="14"/>
        <v>832</v>
      </c>
      <c r="H61" s="93">
        <f t="shared" si="14"/>
        <v>83463</v>
      </c>
      <c r="I61" s="57"/>
    </row>
    <row r="62" spans="1:9" ht="13.5" thickBot="1">
      <c r="A62" s="89"/>
      <c r="B62" s="85">
        <f aca="true" t="shared" si="15" ref="B62:H62">B61/$H61*100</f>
        <v>32.831314474677406</v>
      </c>
      <c r="C62" s="85">
        <f t="shared" si="15"/>
        <v>27.131782945736433</v>
      </c>
      <c r="D62" s="85">
        <f t="shared" si="15"/>
        <v>21.10276409906186</v>
      </c>
      <c r="E62" s="85">
        <f t="shared" si="15"/>
        <v>13.730635131735019</v>
      </c>
      <c r="F62" s="85">
        <f t="shared" si="15"/>
        <v>4.206654445682518</v>
      </c>
      <c r="G62" s="85">
        <f t="shared" si="15"/>
        <v>0.996848903106766</v>
      </c>
      <c r="H62" s="85">
        <f t="shared" si="15"/>
        <v>100</v>
      </c>
      <c r="I62" s="57"/>
    </row>
    <row r="63" spans="1:9" ht="12.75">
      <c r="A63" s="57"/>
      <c r="B63" s="57"/>
      <c r="C63" s="57"/>
      <c r="D63" s="57"/>
      <c r="E63" s="57"/>
      <c r="F63" s="57"/>
      <c r="G63" s="57"/>
      <c r="H63" s="57"/>
      <c r="I63" s="57"/>
    </row>
  </sheetData>
  <sheetProtection/>
  <mergeCells count="1">
    <mergeCell ref="A35:H36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&amp;C&amp;"Arial,Grassetto"&amp;12ESITI SECONDARIA DI I GRADO 2009/2010&amp;10
A livello Regionale il 98,2% delle scuole ha trasmesso i dati completi</oddHeader>
  </headerFooter>
  <rowBreaks count="1" manualBreakCount="1">
    <brk id="34" max="255" man="1"/>
  </rowBreaks>
  <ignoredErrors>
    <ignoredError sqref="B61:H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7.140625" style="0" customWidth="1"/>
    <col min="2" max="2" width="20.28125" style="0" customWidth="1"/>
    <col min="3" max="3" width="14.421875" style="0" customWidth="1"/>
    <col min="4" max="4" width="10.7109375" style="0" customWidth="1"/>
    <col min="5" max="5" width="11.421875" style="0" customWidth="1"/>
    <col min="6" max="6" width="9.28125" style="0" customWidth="1"/>
    <col min="7" max="7" width="9.8515625" style="0" customWidth="1"/>
    <col min="8" max="8" width="13.421875" style="0" customWidth="1"/>
    <col min="9" max="9" width="12.57421875" style="0" customWidth="1"/>
    <col min="10" max="10" width="11.7109375" style="0" customWidth="1"/>
    <col min="11" max="11" width="9.57421875" style="0" customWidth="1"/>
    <col min="12" max="13" width="9.8515625" style="0" customWidth="1"/>
    <col min="14" max="14" width="10.57421875" style="0" customWidth="1"/>
  </cols>
  <sheetData>
    <row r="1" spans="1:7" ht="15">
      <c r="A1" s="1" t="s">
        <v>61</v>
      </c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8" ht="40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45</v>
      </c>
      <c r="F3" s="3" t="s">
        <v>4</v>
      </c>
      <c r="G3" s="3" t="s">
        <v>62</v>
      </c>
      <c r="H3" s="3" t="s">
        <v>5</v>
      </c>
    </row>
    <row r="4" spans="1:8" ht="12.75">
      <c r="A4" s="4" t="s">
        <v>6</v>
      </c>
      <c r="B4" s="5" t="s">
        <v>7</v>
      </c>
      <c r="C4" s="6">
        <v>11077</v>
      </c>
      <c r="D4" s="6">
        <v>5803</v>
      </c>
      <c r="E4" s="6">
        <v>3100</v>
      </c>
      <c r="F4" s="7">
        <f aca="true" t="shared" si="0" ref="F4:F35">+D4/C4*100</f>
        <v>52.387830640065005</v>
      </c>
      <c r="G4" s="7">
        <f>+E4/C4*100</f>
        <v>27.98591676446691</v>
      </c>
      <c r="H4" s="7">
        <f aca="true" t="shared" si="1" ref="H4:H17">+(C4-D4-E4)/C4*100</f>
        <v>19.626252595468088</v>
      </c>
    </row>
    <row r="5" spans="1:8" ht="12.75">
      <c r="A5" s="8"/>
      <c r="B5" s="5" t="s">
        <v>8</v>
      </c>
      <c r="C5" s="6">
        <v>9013</v>
      </c>
      <c r="D5" s="6">
        <v>5238</v>
      </c>
      <c r="E5" s="6">
        <v>2791</v>
      </c>
      <c r="F5" s="7">
        <f t="shared" si="0"/>
        <v>58.1160545878176</v>
      </c>
      <c r="G5" s="7">
        <f>+E5/C5*100</f>
        <v>30.96638189282148</v>
      </c>
      <c r="H5" s="7">
        <f t="shared" si="1"/>
        <v>10.917563519360924</v>
      </c>
    </row>
    <row r="6" spans="1:8" ht="12.75">
      <c r="A6" s="8"/>
      <c r="B6" s="5" t="s">
        <v>9</v>
      </c>
      <c r="C6" s="6">
        <v>6585</v>
      </c>
      <c r="D6" s="6">
        <v>3997</v>
      </c>
      <c r="E6" s="6">
        <v>2036</v>
      </c>
      <c r="F6" s="7">
        <f t="shared" si="0"/>
        <v>60.69855732725892</v>
      </c>
      <c r="G6" s="7">
        <f>+E6/C6*100</f>
        <v>30.918754745634015</v>
      </c>
      <c r="H6" s="7">
        <f t="shared" si="1"/>
        <v>8.382687927107062</v>
      </c>
    </row>
    <row r="7" spans="1:8" ht="12.75">
      <c r="A7" s="8"/>
      <c r="B7" s="5" t="s">
        <v>10</v>
      </c>
      <c r="C7" s="6">
        <v>7527</v>
      </c>
      <c r="D7" s="6">
        <v>4452</v>
      </c>
      <c r="E7" s="6">
        <v>2505</v>
      </c>
      <c r="F7" s="7">
        <f t="shared" si="0"/>
        <v>59.14707054603427</v>
      </c>
      <c r="G7" s="7">
        <f>+E7/C7*100</f>
        <v>33.280191311279395</v>
      </c>
      <c r="H7" s="7">
        <f t="shared" si="1"/>
        <v>7.572738142686329</v>
      </c>
    </row>
    <row r="8" spans="1:8" ht="12.75">
      <c r="A8" s="9"/>
      <c r="B8" s="10" t="s">
        <v>11</v>
      </c>
      <c r="C8" s="11">
        <f>SUM(C4:C7)</f>
        <v>34202</v>
      </c>
      <c r="D8" s="11">
        <f>SUM(D4:D7)</f>
        <v>19490</v>
      </c>
      <c r="E8" s="11">
        <f>SUM(E4:E7)</f>
        <v>10432</v>
      </c>
      <c r="F8" s="12">
        <f t="shared" si="0"/>
        <v>56.98497163908544</v>
      </c>
      <c r="G8" s="12">
        <f>+E8/C8*100</f>
        <v>30.501140284193905</v>
      </c>
      <c r="H8" s="12">
        <f t="shared" si="1"/>
        <v>12.513888076720658</v>
      </c>
    </row>
    <row r="9" spans="1:8" ht="12.75">
      <c r="A9" s="13" t="s">
        <v>12</v>
      </c>
      <c r="B9" s="5" t="s">
        <v>7</v>
      </c>
      <c r="C9" s="6">
        <v>11872</v>
      </c>
      <c r="D9" s="6">
        <v>6038</v>
      </c>
      <c r="E9" s="6">
        <v>3341</v>
      </c>
      <c r="F9" s="7">
        <f t="shared" si="0"/>
        <v>50.85916442048517</v>
      </c>
      <c r="G9" s="7">
        <f>+E9/D9*100</f>
        <v>55.33289168598874</v>
      </c>
      <c r="H9" s="7">
        <f t="shared" si="1"/>
        <v>20.99898921832884</v>
      </c>
    </row>
    <row r="10" spans="1:8" ht="12.75">
      <c r="A10" s="13"/>
      <c r="B10" s="5" t="s">
        <v>8</v>
      </c>
      <c r="C10" s="6">
        <v>9883</v>
      </c>
      <c r="D10" s="6">
        <v>5650</v>
      </c>
      <c r="E10" s="6">
        <v>2980</v>
      </c>
      <c r="F10" s="7">
        <f t="shared" si="0"/>
        <v>57.16887584741476</v>
      </c>
      <c r="G10" s="7">
        <f>+E10/D10*100</f>
        <v>52.743362831858406</v>
      </c>
      <c r="H10" s="7">
        <f t="shared" si="1"/>
        <v>12.678336537488615</v>
      </c>
    </row>
    <row r="11" spans="1:8" ht="12.75">
      <c r="A11" s="13"/>
      <c r="B11" s="5" t="s">
        <v>9</v>
      </c>
      <c r="C11" s="6">
        <v>7019</v>
      </c>
      <c r="D11" s="6">
        <v>4023</v>
      </c>
      <c r="E11" s="6">
        <v>2168</v>
      </c>
      <c r="F11" s="7">
        <f t="shared" si="0"/>
        <v>57.315856959680865</v>
      </c>
      <c r="G11" s="7">
        <f>+E11/D11*100</f>
        <v>53.89013174248074</v>
      </c>
      <c r="H11" s="7">
        <f t="shared" si="1"/>
        <v>11.796552215415302</v>
      </c>
    </row>
    <row r="12" spans="1:8" ht="12.75">
      <c r="A12" s="13"/>
      <c r="B12" s="5" t="s">
        <v>10</v>
      </c>
      <c r="C12" s="6">
        <v>8144</v>
      </c>
      <c r="D12" s="6">
        <v>4709</v>
      </c>
      <c r="E12" s="6">
        <v>2604</v>
      </c>
      <c r="F12" s="7">
        <f t="shared" si="0"/>
        <v>57.82170923379175</v>
      </c>
      <c r="G12" s="7">
        <f>+E12/D12*100</f>
        <v>55.29836483329794</v>
      </c>
      <c r="H12" s="7">
        <f t="shared" si="1"/>
        <v>10.203831041257368</v>
      </c>
    </row>
    <row r="13" spans="1:8" ht="13.5" thickBot="1">
      <c r="A13" s="14"/>
      <c r="B13" s="10" t="s">
        <v>11</v>
      </c>
      <c r="C13" s="11">
        <f>SUM(C9:C12)</f>
        <v>36918</v>
      </c>
      <c r="D13" s="11">
        <f>SUM(D9:D12)</f>
        <v>20420</v>
      </c>
      <c r="E13" s="11">
        <f>SUM(E9:E12)</f>
        <v>11093</v>
      </c>
      <c r="F13" s="12">
        <f t="shared" si="0"/>
        <v>55.311772035321525</v>
      </c>
      <c r="G13" s="12">
        <f>+E13/C13*100</f>
        <v>30.047673221734655</v>
      </c>
      <c r="H13" s="12">
        <f t="shared" si="1"/>
        <v>14.64055474294382</v>
      </c>
    </row>
    <row r="14" spans="1:8" ht="12.75">
      <c r="A14" s="15" t="s">
        <v>13</v>
      </c>
      <c r="B14" s="5" t="s">
        <v>7</v>
      </c>
      <c r="C14" s="6">
        <v>4401</v>
      </c>
      <c r="D14" s="6">
        <v>2167</v>
      </c>
      <c r="E14" s="6">
        <v>1349</v>
      </c>
      <c r="F14" s="7">
        <f t="shared" si="0"/>
        <v>49.23880936150875</v>
      </c>
      <c r="G14" s="7">
        <f>+E14/D14*100</f>
        <v>62.25196123673281</v>
      </c>
      <c r="H14" s="7">
        <f t="shared" si="1"/>
        <v>20.10906612133606</v>
      </c>
    </row>
    <row r="15" spans="1:8" ht="12.75">
      <c r="A15" s="13"/>
      <c r="B15" s="5" t="s">
        <v>8</v>
      </c>
      <c r="C15" s="6">
        <v>3684</v>
      </c>
      <c r="D15" s="6">
        <v>2072</v>
      </c>
      <c r="E15" s="6">
        <v>1161</v>
      </c>
      <c r="F15" s="7">
        <f t="shared" si="0"/>
        <v>56.243213897937025</v>
      </c>
      <c r="G15" s="7">
        <f>+E15/D15*100</f>
        <v>56.03281853281853</v>
      </c>
      <c r="H15" s="7">
        <f t="shared" si="1"/>
        <v>12.24212812160695</v>
      </c>
    </row>
    <row r="16" spans="1:8" ht="12.75">
      <c r="A16" s="13"/>
      <c r="B16" s="5" t="s">
        <v>9</v>
      </c>
      <c r="C16" s="6">
        <v>2646</v>
      </c>
      <c r="D16" s="6">
        <v>1514</v>
      </c>
      <c r="E16" s="6">
        <v>851</v>
      </c>
      <c r="F16" s="7">
        <f t="shared" si="0"/>
        <v>57.21844293272865</v>
      </c>
      <c r="G16" s="7">
        <f>+E16/D16*100</f>
        <v>56.20871862615587</v>
      </c>
      <c r="H16" s="7">
        <f t="shared" si="1"/>
        <v>10.619803476946334</v>
      </c>
    </row>
    <row r="17" spans="1:8" ht="13.5" thickBot="1">
      <c r="A17" s="13"/>
      <c r="B17" s="5" t="s">
        <v>10</v>
      </c>
      <c r="C17" s="6">
        <v>3137</v>
      </c>
      <c r="D17" s="6">
        <v>1846</v>
      </c>
      <c r="E17" s="6">
        <v>1021</v>
      </c>
      <c r="F17" s="16">
        <f t="shared" si="0"/>
        <v>58.84603124003826</v>
      </c>
      <c r="G17" s="16">
        <f>+E17/D17*100</f>
        <v>55.308775731310945</v>
      </c>
      <c r="H17" s="7">
        <f t="shared" si="1"/>
        <v>8.606949314631814</v>
      </c>
    </row>
    <row r="18" spans="1:8" ht="13.5" thickBot="1">
      <c r="A18" s="17"/>
      <c r="B18" s="10" t="s">
        <v>11</v>
      </c>
      <c r="C18" s="11">
        <f>SUM(C14:C17)</f>
        <v>13868</v>
      </c>
      <c r="D18" s="11">
        <f>SUM(D14:D17)</f>
        <v>7599</v>
      </c>
      <c r="E18" s="11">
        <f>SUM(E14:E17)</f>
        <v>4382</v>
      </c>
      <c r="F18" s="16">
        <f t="shared" si="0"/>
        <v>54.79521199884626</v>
      </c>
      <c r="G18" s="16">
        <f aca="true" t="shared" si="2" ref="G18:G58">+E18/C18*100</f>
        <v>31.59792327660802</v>
      </c>
      <c r="H18" s="12">
        <f aca="true" t="shared" si="3" ref="H18:H58">+(C18-D18-E18)/C18*100</f>
        <v>13.606864724545717</v>
      </c>
    </row>
    <row r="19" spans="1:8" ht="12.75">
      <c r="A19" s="18" t="s">
        <v>14</v>
      </c>
      <c r="B19" s="5" t="s">
        <v>7</v>
      </c>
      <c r="C19" s="6">
        <v>3480</v>
      </c>
      <c r="D19" s="6">
        <v>2130</v>
      </c>
      <c r="E19" s="6">
        <v>812</v>
      </c>
      <c r="F19" s="7">
        <f t="shared" si="0"/>
        <v>61.206896551724135</v>
      </c>
      <c r="G19" s="7">
        <f t="shared" si="2"/>
        <v>23.333333333333332</v>
      </c>
      <c r="H19" s="7">
        <f t="shared" si="3"/>
        <v>15.459770114942529</v>
      </c>
    </row>
    <row r="20" spans="1:8" ht="12.75">
      <c r="A20" s="13"/>
      <c r="B20" s="5" t="s">
        <v>8</v>
      </c>
      <c r="C20" s="6">
        <v>3137</v>
      </c>
      <c r="D20" s="6">
        <v>2049</v>
      </c>
      <c r="E20" s="6">
        <v>806</v>
      </c>
      <c r="F20" s="7">
        <f t="shared" si="0"/>
        <v>65.31718202103922</v>
      </c>
      <c r="G20" s="7">
        <f t="shared" si="2"/>
        <v>25.693337583678673</v>
      </c>
      <c r="H20" s="7">
        <f t="shared" si="3"/>
        <v>8.989480395282117</v>
      </c>
    </row>
    <row r="21" spans="1:8" ht="12.75">
      <c r="A21" s="13"/>
      <c r="B21" s="5" t="s">
        <v>9</v>
      </c>
      <c r="C21" s="6">
        <v>2356</v>
      </c>
      <c r="D21" s="6">
        <v>1546</v>
      </c>
      <c r="E21" s="6">
        <v>594</v>
      </c>
      <c r="F21" s="7">
        <f t="shared" si="0"/>
        <v>65.61969439728354</v>
      </c>
      <c r="G21" s="7">
        <f t="shared" si="2"/>
        <v>25.21222410865874</v>
      </c>
      <c r="H21" s="7">
        <f t="shared" si="3"/>
        <v>9.168081494057725</v>
      </c>
    </row>
    <row r="22" spans="1:8" ht="12.75">
      <c r="A22" s="13"/>
      <c r="B22" s="5" t="s">
        <v>10</v>
      </c>
      <c r="C22" s="6">
        <v>2803</v>
      </c>
      <c r="D22" s="6">
        <v>1914</v>
      </c>
      <c r="E22" s="6">
        <v>650</v>
      </c>
      <c r="F22" s="19">
        <f t="shared" si="0"/>
        <v>68.28398144844809</v>
      </c>
      <c r="G22" s="19">
        <f t="shared" si="2"/>
        <v>23.189439885836606</v>
      </c>
      <c r="H22" s="19">
        <f t="shared" si="3"/>
        <v>8.526578665715306</v>
      </c>
    </row>
    <row r="23" spans="1:8" ht="12.75">
      <c r="A23" s="14"/>
      <c r="B23" s="10" t="s">
        <v>11</v>
      </c>
      <c r="C23" s="11">
        <f>SUM(C19:C22)</f>
        <v>11776</v>
      </c>
      <c r="D23" s="11">
        <f>SUM(D19:D22)</f>
        <v>7639</v>
      </c>
      <c r="E23" s="11">
        <f>SUM(E19:E22)</f>
        <v>2862</v>
      </c>
      <c r="F23" s="16">
        <f t="shared" si="0"/>
        <v>64.86922554347827</v>
      </c>
      <c r="G23" s="16">
        <f t="shared" si="2"/>
        <v>24.30366847826087</v>
      </c>
      <c r="H23" s="16">
        <f t="shared" si="3"/>
        <v>10.82710597826087</v>
      </c>
    </row>
    <row r="24" spans="1:8" ht="12.75">
      <c r="A24" s="18" t="s">
        <v>15</v>
      </c>
      <c r="B24" s="5" t="s">
        <v>7</v>
      </c>
      <c r="C24" s="6">
        <v>2451</v>
      </c>
      <c r="D24" s="6">
        <v>1346</v>
      </c>
      <c r="E24" s="6">
        <v>721</v>
      </c>
      <c r="F24" s="7">
        <f t="shared" si="0"/>
        <v>54.91636066911465</v>
      </c>
      <c r="G24" s="7">
        <f t="shared" si="2"/>
        <v>29.41656466748266</v>
      </c>
      <c r="H24" s="7">
        <f t="shared" si="3"/>
        <v>15.66707466340269</v>
      </c>
    </row>
    <row r="25" spans="1:8" ht="12.75">
      <c r="A25" s="13"/>
      <c r="B25" s="5" t="s">
        <v>8</v>
      </c>
      <c r="C25" s="6">
        <v>2135</v>
      </c>
      <c r="D25" s="6">
        <v>1305</v>
      </c>
      <c r="E25" s="6">
        <v>648</v>
      </c>
      <c r="F25" s="7">
        <f t="shared" si="0"/>
        <v>61.124121779859486</v>
      </c>
      <c r="G25" s="7">
        <f t="shared" si="2"/>
        <v>30.351288056206087</v>
      </c>
      <c r="H25" s="7">
        <f t="shared" si="3"/>
        <v>8.524590163934425</v>
      </c>
    </row>
    <row r="26" spans="1:8" ht="12.75">
      <c r="A26" s="13"/>
      <c r="B26" s="5" t="s">
        <v>9</v>
      </c>
      <c r="C26" s="6">
        <v>1737</v>
      </c>
      <c r="D26" s="6">
        <v>1050</v>
      </c>
      <c r="E26" s="6">
        <v>565</v>
      </c>
      <c r="F26" s="7">
        <f t="shared" si="0"/>
        <v>60.44905008635578</v>
      </c>
      <c r="G26" s="7">
        <f t="shared" si="2"/>
        <v>32.52734599884859</v>
      </c>
      <c r="H26" s="7">
        <f t="shared" si="3"/>
        <v>7.023603914795625</v>
      </c>
    </row>
    <row r="27" spans="1:8" ht="12.75">
      <c r="A27" s="13"/>
      <c r="B27" s="5" t="s">
        <v>10</v>
      </c>
      <c r="C27" s="6">
        <v>1742</v>
      </c>
      <c r="D27" s="6">
        <v>1104</v>
      </c>
      <c r="E27" s="6">
        <v>532</v>
      </c>
      <c r="F27" s="19">
        <f t="shared" si="0"/>
        <v>63.375430539609646</v>
      </c>
      <c r="G27" s="19">
        <f t="shared" si="2"/>
        <v>30.539609644087257</v>
      </c>
      <c r="H27" s="19">
        <f t="shared" si="3"/>
        <v>6.084959816303099</v>
      </c>
    </row>
    <row r="28" spans="1:8" ht="12.75">
      <c r="A28" s="14"/>
      <c r="B28" s="10" t="s">
        <v>11</v>
      </c>
      <c r="C28" s="11">
        <f>SUM(C24:C27)</f>
        <v>8065</v>
      </c>
      <c r="D28" s="11">
        <f>SUM(D24:D27)</f>
        <v>4805</v>
      </c>
      <c r="E28" s="11">
        <f>SUM(E24:E27)</f>
        <v>2466</v>
      </c>
      <c r="F28" s="16">
        <f t="shared" si="0"/>
        <v>59.57842529448233</v>
      </c>
      <c r="G28" s="16">
        <f t="shared" si="2"/>
        <v>30.576565406075634</v>
      </c>
      <c r="H28" s="16">
        <f t="shared" si="3"/>
        <v>9.845009299442035</v>
      </c>
    </row>
    <row r="29" spans="1:8" ht="12.75">
      <c r="A29" s="18" t="s">
        <v>16</v>
      </c>
      <c r="B29" s="5" t="s">
        <v>7</v>
      </c>
      <c r="C29" s="6">
        <v>2233</v>
      </c>
      <c r="D29" s="6">
        <v>1196</v>
      </c>
      <c r="E29" s="6">
        <v>596</v>
      </c>
      <c r="F29" s="7">
        <f t="shared" si="0"/>
        <v>53.56023287057769</v>
      </c>
      <c r="G29" s="7">
        <f t="shared" si="2"/>
        <v>26.69055082848186</v>
      </c>
      <c r="H29" s="7">
        <f t="shared" si="3"/>
        <v>19.74921630094044</v>
      </c>
    </row>
    <row r="30" spans="1:8" ht="12.75">
      <c r="A30" s="13"/>
      <c r="B30" s="5" t="s">
        <v>8</v>
      </c>
      <c r="C30" s="6">
        <v>1896</v>
      </c>
      <c r="D30" s="6">
        <v>1095</v>
      </c>
      <c r="E30" s="6">
        <v>601</v>
      </c>
      <c r="F30" s="7">
        <f t="shared" si="0"/>
        <v>57.75316455696202</v>
      </c>
      <c r="G30" s="7">
        <f t="shared" si="2"/>
        <v>31.698312236286917</v>
      </c>
      <c r="H30" s="7">
        <f t="shared" si="3"/>
        <v>10.548523206751055</v>
      </c>
    </row>
    <row r="31" spans="1:8" ht="12.75">
      <c r="A31" s="13"/>
      <c r="B31" s="5" t="s">
        <v>9</v>
      </c>
      <c r="C31" s="6">
        <v>1445</v>
      </c>
      <c r="D31" s="6">
        <v>912</v>
      </c>
      <c r="E31" s="6">
        <v>407</v>
      </c>
      <c r="F31" s="7">
        <f t="shared" si="0"/>
        <v>63.11418685121107</v>
      </c>
      <c r="G31" s="7">
        <f t="shared" si="2"/>
        <v>28.166089965397923</v>
      </c>
      <c r="H31" s="7">
        <f t="shared" si="3"/>
        <v>8.719723183391004</v>
      </c>
    </row>
    <row r="32" spans="1:8" ht="12.75">
      <c r="A32" s="13"/>
      <c r="B32" s="5" t="s">
        <v>10</v>
      </c>
      <c r="C32" s="6">
        <v>1549</v>
      </c>
      <c r="D32" s="6">
        <v>970</v>
      </c>
      <c r="E32" s="6">
        <v>464</v>
      </c>
      <c r="F32" s="19">
        <f t="shared" si="0"/>
        <v>62.621045836023235</v>
      </c>
      <c r="G32" s="19">
        <f t="shared" si="2"/>
        <v>29.954809554551325</v>
      </c>
      <c r="H32" s="19">
        <f t="shared" si="3"/>
        <v>7.4241446094254355</v>
      </c>
    </row>
    <row r="33" spans="1:8" ht="13.5" thickBot="1">
      <c r="A33" s="14"/>
      <c r="B33" s="10" t="s">
        <v>11</v>
      </c>
      <c r="C33" s="11">
        <f>SUM(C29:C32)</f>
        <v>7123</v>
      </c>
      <c r="D33" s="11">
        <f>SUM(D29:D32)</f>
        <v>4173</v>
      </c>
      <c r="E33" s="11">
        <f>SUM(E29:E32)</f>
        <v>2068</v>
      </c>
      <c r="F33" s="16">
        <f t="shared" si="0"/>
        <v>58.58486592727783</v>
      </c>
      <c r="G33" s="16">
        <f t="shared" si="2"/>
        <v>29.0327109364032</v>
      </c>
      <c r="H33" s="16">
        <f t="shared" si="3"/>
        <v>12.382423136318966</v>
      </c>
    </row>
    <row r="34" spans="1:8" ht="12.75">
      <c r="A34" s="18" t="s">
        <v>17</v>
      </c>
      <c r="B34" s="5" t="s">
        <v>7</v>
      </c>
      <c r="C34" s="6">
        <v>3119</v>
      </c>
      <c r="D34" s="6">
        <v>1729</v>
      </c>
      <c r="E34" s="6">
        <v>839</v>
      </c>
      <c r="F34" s="7">
        <f t="shared" si="0"/>
        <v>55.43443411349792</v>
      </c>
      <c r="G34" s="7">
        <f t="shared" si="2"/>
        <v>26.89964732285989</v>
      </c>
      <c r="H34" s="7">
        <f t="shared" si="3"/>
        <v>17.665918563642194</v>
      </c>
    </row>
    <row r="35" spans="1:8" ht="12.75">
      <c r="A35" s="13"/>
      <c r="B35" s="5" t="s">
        <v>8</v>
      </c>
      <c r="C35" s="6">
        <v>2741</v>
      </c>
      <c r="D35" s="6">
        <v>1694</v>
      </c>
      <c r="E35" s="6">
        <v>757</v>
      </c>
      <c r="F35" s="7">
        <f t="shared" si="0"/>
        <v>61.802261948194094</v>
      </c>
      <c r="G35" s="7">
        <f t="shared" si="2"/>
        <v>27.617657789128053</v>
      </c>
      <c r="H35" s="7">
        <f t="shared" si="3"/>
        <v>10.580080262677855</v>
      </c>
    </row>
    <row r="36" spans="1:8" ht="12.75">
      <c r="A36" s="13"/>
      <c r="B36" s="5" t="s">
        <v>9</v>
      </c>
      <c r="C36" s="6">
        <v>2003</v>
      </c>
      <c r="D36" s="6">
        <v>1259</v>
      </c>
      <c r="E36" s="6">
        <v>561</v>
      </c>
      <c r="F36" s="7">
        <f aca="true" t="shared" si="4" ref="F36:F58">+D36/C36*100</f>
        <v>62.855716425361955</v>
      </c>
      <c r="G36" s="7">
        <f t="shared" si="2"/>
        <v>28.00798801797304</v>
      </c>
      <c r="H36" s="7">
        <f t="shared" si="3"/>
        <v>9.136295556665003</v>
      </c>
    </row>
    <row r="37" spans="1:8" ht="13.5" thickBot="1">
      <c r="A37" s="13"/>
      <c r="B37" s="5" t="s">
        <v>10</v>
      </c>
      <c r="C37" s="6">
        <v>2179</v>
      </c>
      <c r="D37" s="6">
        <v>1428</v>
      </c>
      <c r="E37" s="6">
        <v>617</v>
      </c>
      <c r="F37" s="19">
        <f t="shared" si="4"/>
        <v>65.53464892152363</v>
      </c>
      <c r="G37" s="19">
        <f t="shared" si="2"/>
        <v>28.315741165672325</v>
      </c>
      <c r="H37" s="19">
        <f t="shared" si="3"/>
        <v>6.1496099128040385</v>
      </c>
    </row>
    <row r="38" spans="1:8" ht="13.5" thickBot="1">
      <c r="A38" s="14"/>
      <c r="B38" s="10" t="s">
        <v>11</v>
      </c>
      <c r="C38" s="11">
        <f>SUM(C34:C37)</f>
        <v>10042</v>
      </c>
      <c r="D38" s="11">
        <f>SUM(D34:D37)</f>
        <v>6110</v>
      </c>
      <c r="E38" s="11">
        <f>SUM(E34:E37)</f>
        <v>2774</v>
      </c>
      <c r="F38" s="16">
        <f t="shared" si="4"/>
        <v>60.84445329615614</v>
      </c>
      <c r="G38" s="16">
        <f t="shared" si="2"/>
        <v>27.623979286994622</v>
      </c>
      <c r="H38" s="16">
        <f t="shared" si="3"/>
        <v>11.531567416849233</v>
      </c>
    </row>
    <row r="39" spans="1:8" ht="12.75">
      <c r="A39" s="18" t="s">
        <v>18</v>
      </c>
      <c r="B39" s="5" t="s">
        <v>7</v>
      </c>
      <c r="C39" s="6">
        <v>31348</v>
      </c>
      <c r="D39" s="6">
        <v>15504</v>
      </c>
      <c r="E39" s="6">
        <v>9886</v>
      </c>
      <c r="F39" s="7">
        <f t="shared" si="4"/>
        <v>49.457700650759215</v>
      </c>
      <c r="G39" s="7">
        <f t="shared" si="2"/>
        <v>31.53630215643741</v>
      </c>
      <c r="H39" s="7">
        <f t="shared" si="3"/>
        <v>19.00599719280337</v>
      </c>
    </row>
    <row r="40" spans="1:8" ht="12.75">
      <c r="A40" s="13"/>
      <c r="B40" s="5" t="s">
        <v>8</v>
      </c>
      <c r="C40" s="6">
        <v>27368</v>
      </c>
      <c r="D40" s="6">
        <v>14760</v>
      </c>
      <c r="E40" s="6">
        <v>9268</v>
      </c>
      <c r="F40" s="7">
        <f t="shared" si="4"/>
        <v>53.93159894767612</v>
      </c>
      <c r="G40" s="7">
        <f t="shared" si="2"/>
        <v>33.864367144109906</v>
      </c>
      <c r="H40" s="7">
        <f t="shared" si="3"/>
        <v>12.204033908213972</v>
      </c>
    </row>
    <row r="41" spans="1:8" ht="12.75">
      <c r="A41" s="13"/>
      <c r="B41" s="5" t="s">
        <v>9</v>
      </c>
      <c r="C41" s="6">
        <v>21747</v>
      </c>
      <c r="D41" s="6">
        <v>11753</v>
      </c>
      <c r="E41" s="6">
        <v>7482</v>
      </c>
      <c r="F41" s="7">
        <f t="shared" si="4"/>
        <v>54.044235986572865</v>
      </c>
      <c r="G41" s="7">
        <f t="shared" si="2"/>
        <v>34.40474548213547</v>
      </c>
      <c r="H41" s="7">
        <f t="shared" si="3"/>
        <v>11.551018531291673</v>
      </c>
    </row>
    <row r="42" spans="1:8" ht="13.5" thickBot="1">
      <c r="A42" s="13"/>
      <c r="B42" s="5" t="s">
        <v>10</v>
      </c>
      <c r="C42" s="6">
        <v>23453</v>
      </c>
      <c r="D42" s="6">
        <v>13206</v>
      </c>
      <c r="E42" s="6">
        <v>7997</v>
      </c>
      <c r="F42" s="19">
        <f t="shared" si="4"/>
        <v>56.30836140365838</v>
      </c>
      <c r="G42" s="19">
        <f t="shared" si="2"/>
        <v>34.09798320044344</v>
      </c>
      <c r="H42" s="19">
        <f t="shared" si="3"/>
        <v>9.593655395898178</v>
      </c>
    </row>
    <row r="43" spans="1:8" ht="13.5" thickBot="1">
      <c r="A43" s="14"/>
      <c r="B43" s="10" t="s">
        <v>11</v>
      </c>
      <c r="C43" s="11">
        <f>SUM(C39:C42)</f>
        <v>103916</v>
      </c>
      <c r="D43" s="11">
        <f>SUM(D39:D42)</f>
        <v>55223</v>
      </c>
      <c r="E43" s="11">
        <f>SUM(E39:E42)</f>
        <v>34633</v>
      </c>
      <c r="F43" s="16">
        <f t="shared" si="4"/>
        <v>53.14196081450402</v>
      </c>
      <c r="G43" s="16">
        <f t="shared" si="2"/>
        <v>33.327880210939604</v>
      </c>
      <c r="H43" s="16">
        <f t="shared" si="3"/>
        <v>13.530158974556372</v>
      </c>
    </row>
    <row r="44" spans="1:8" ht="12.75">
      <c r="A44" s="18" t="s">
        <v>19</v>
      </c>
      <c r="B44" s="5" t="s">
        <v>7</v>
      </c>
      <c r="C44" s="6">
        <v>4428</v>
      </c>
      <c r="D44" s="6">
        <v>2361</v>
      </c>
      <c r="E44" s="6">
        <v>1152</v>
      </c>
      <c r="F44" s="7">
        <f t="shared" si="4"/>
        <v>53.31978319783198</v>
      </c>
      <c r="G44" s="7">
        <f t="shared" si="2"/>
        <v>26.01626016260163</v>
      </c>
      <c r="H44" s="7">
        <f t="shared" si="3"/>
        <v>20.663956639566393</v>
      </c>
    </row>
    <row r="45" spans="1:8" ht="12.75">
      <c r="A45" s="13"/>
      <c r="B45" s="5" t="s">
        <v>8</v>
      </c>
      <c r="C45" s="6">
        <v>3764</v>
      </c>
      <c r="D45" s="6">
        <v>2245</v>
      </c>
      <c r="E45" s="6">
        <v>1039</v>
      </c>
      <c r="F45" s="7">
        <f t="shared" si="4"/>
        <v>59.64399574920297</v>
      </c>
      <c r="G45" s="7">
        <f t="shared" si="2"/>
        <v>27.603613177470777</v>
      </c>
      <c r="H45" s="7">
        <f t="shared" si="3"/>
        <v>12.75239107332625</v>
      </c>
    </row>
    <row r="46" spans="1:8" ht="12.75">
      <c r="A46" s="13"/>
      <c r="B46" s="5" t="s">
        <v>9</v>
      </c>
      <c r="C46" s="6">
        <v>2837</v>
      </c>
      <c r="D46" s="6">
        <v>1782</v>
      </c>
      <c r="E46" s="6">
        <v>785</v>
      </c>
      <c r="F46" s="7">
        <f t="shared" si="4"/>
        <v>62.81283045470567</v>
      </c>
      <c r="G46" s="7">
        <f t="shared" si="2"/>
        <v>27.67007402185407</v>
      </c>
      <c r="H46" s="7">
        <f t="shared" si="3"/>
        <v>9.517095523440254</v>
      </c>
    </row>
    <row r="47" spans="1:8" ht="13.5" thickBot="1">
      <c r="A47" s="13"/>
      <c r="B47" s="5" t="s">
        <v>10</v>
      </c>
      <c r="C47" s="6">
        <v>3177</v>
      </c>
      <c r="D47" s="6">
        <v>2078</v>
      </c>
      <c r="E47" s="6">
        <v>839</v>
      </c>
      <c r="F47" s="19">
        <f t="shared" si="4"/>
        <v>65.40761724897702</v>
      </c>
      <c r="G47" s="19">
        <f t="shared" si="2"/>
        <v>26.40856153604029</v>
      </c>
      <c r="H47" s="19">
        <f t="shared" si="3"/>
        <v>8.183821214982688</v>
      </c>
    </row>
    <row r="48" spans="1:8" ht="13.5" thickBot="1">
      <c r="A48" s="14"/>
      <c r="B48" s="10" t="s">
        <v>11</v>
      </c>
      <c r="C48" s="11">
        <f>SUM(C44:C47)</f>
        <v>14206</v>
      </c>
      <c r="D48" s="11">
        <f>SUM(D44:D47)</f>
        <v>8466</v>
      </c>
      <c r="E48" s="11">
        <f>SUM(E44:E47)</f>
        <v>3815</v>
      </c>
      <c r="F48" s="16">
        <f t="shared" si="4"/>
        <v>59.59453751935801</v>
      </c>
      <c r="G48" s="16">
        <f t="shared" si="2"/>
        <v>26.854850063353513</v>
      </c>
      <c r="H48" s="16">
        <f t="shared" si="3"/>
        <v>13.550612417288468</v>
      </c>
    </row>
    <row r="49" spans="1:8" ht="12.75">
      <c r="A49" s="18" t="s">
        <v>20</v>
      </c>
      <c r="B49" s="5" t="s">
        <v>7</v>
      </c>
      <c r="C49" s="6">
        <v>1886</v>
      </c>
      <c r="D49" s="6">
        <v>1143</v>
      </c>
      <c r="E49" s="6">
        <v>463</v>
      </c>
      <c r="F49" s="7">
        <f t="shared" si="4"/>
        <v>60.60445387062566</v>
      </c>
      <c r="G49" s="7">
        <f t="shared" si="2"/>
        <v>24.54931071049841</v>
      </c>
      <c r="H49" s="7">
        <f t="shared" si="3"/>
        <v>14.846235418875928</v>
      </c>
    </row>
    <row r="50" spans="1:8" ht="12.75">
      <c r="A50" s="13"/>
      <c r="B50" s="5" t="s">
        <v>8</v>
      </c>
      <c r="C50" s="6">
        <v>1579</v>
      </c>
      <c r="D50" s="6">
        <v>1036</v>
      </c>
      <c r="E50" s="6">
        <v>390</v>
      </c>
      <c r="F50" s="7">
        <f t="shared" si="4"/>
        <v>65.6111462951235</v>
      </c>
      <c r="G50" s="7">
        <f t="shared" si="2"/>
        <v>24.699176694110196</v>
      </c>
      <c r="H50" s="7">
        <f t="shared" si="3"/>
        <v>9.689677010766308</v>
      </c>
    </row>
    <row r="51" spans="1:8" ht="12.75">
      <c r="A51" s="13"/>
      <c r="B51" s="5" t="s">
        <v>9</v>
      </c>
      <c r="C51" s="6">
        <v>1186</v>
      </c>
      <c r="D51" s="6">
        <v>761</v>
      </c>
      <c r="E51" s="6">
        <v>342</v>
      </c>
      <c r="F51" s="7">
        <f t="shared" si="4"/>
        <v>64.16526138279932</v>
      </c>
      <c r="G51" s="7">
        <f t="shared" si="2"/>
        <v>28.836424957841484</v>
      </c>
      <c r="H51" s="7">
        <f t="shared" si="3"/>
        <v>6.99831365935919</v>
      </c>
    </row>
    <row r="52" spans="1:8" ht="13.5" thickBot="1">
      <c r="A52" s="13"/>
      <c r="B52" s="5" t="s">
        <v>10</v>
      </c>
      <c r="C52" s="6">
        <v>1358</v>
      </c>
      <c r="D52" s="6">
        <v>824</v>
      </c>
      <c r="E52" s="6">
        <v>404</v>
      </c>
      <c r="F52" s="19">
        <f t="shared" si="4"/>
        <v>60.67746686303387</v>
      </c>
      <c r="G52" s="19">
        <f t="shared" si="2"/>
        <v>29.749631811487482</v>
      </c>
      <c r="H52" s="19">
        <f t="shared" si="3"/>
        <v>9.572901325478647</v>
      </c>
    </row>
    <row r="53" spans="1:8" ht="13.5" thickBot="1">
      <c r="A53" s="14"/>
      <c r="B53" s="10" t="s">
        <v>11</v>
      </c>
      <c r="C53" s="11">
        <f>SUM(C49:C52)</f>
        <v>6009</v>
      </c>
      <c r="D53" s="11">
        <f>SUM(D49:D52)</f>
        <v>3764</v>
      </c>
      <c r="E53" s="11">
        <f>SUM(E49:E52)</f>
        <v>1599</v>
      </c>
      <c r="F53" s="16">
        <f t="shared" si="4"/>
        <v>62.63937427192544</v>
      </c>
      <c r="G53" s="16">
        <f t="shared" si="2"/>
        <v>26.610084872690965</v>
      </c>
      <c r="H53" s="16">
        <f t="shared" si="3"/>
        <v>10.750540855383592</v>
      </c>
    </row>
    <row r="54" spans="1:8" ht="12.75">
      <c r="A54" s="18" t="s">
        <v>21</v>
      </c>
      <c r="B54" s="5" t="s">
        <v>7</v>
      </c>
      <c r="C54" s="6">
        <v>8195</v>
      </c>
      <c r="D54" s="6">
        <v>4472</v>
      </c>
      <c r="E54" s="6">
        <v>2252</v>
      </c>
      <c r="F54" s="7">
        <f t="shared" si="4"/>
        <v>54.5698596705308</v>
      </c>
      <c r="G54" s="7">
        <f t="shared" si="2"/>
        <v>27.480170835875533</v>
      </c>
      <c r="H54" s="7">
        <f t="shared" si="3"/>
        <v>17.949969493593652</v>
      </c>
    </row>
    <row r="55" spans="1:8" ht="12.75">
      <c r="A55" s="13"/>
      <c r="B55" s="5" t="s">
        <v>8</v>
      </c>
      <c r="C55" s="6">
        <v>7095</v>
      </c>
      <c r="D55" s="6">
        <v>4094</v>
      </c>
      <c r="E55" s="6">
        <v>2187</v>
      </c>
      <c r="F55" s="7">
        <f t="shared" si="4"/>
        <v>57.70260747004933</v>
      </c>
      <c r="G55" s="7">
        <f t="shared" si="2"/>
        <v>30.824524312896408</v>
      </c>
      <c r="H55" s="7">
        <f t="shared" si="3"/>
        <v>11.472868217054263</v>
      </c>
    </row>
    <row r="56" spans="1:8" ht="12.75">
      <c r="A56" s="13"/>
      <c r="B56" s="5" t="s">
        <v>9</v>
      </c>
      <c r="C56" s="6">
        <v>5348</v>
      </c>
      <c r="D56" s="6">
        <v>3245</v>
      </c>
      <c r="E56" s="6">
        <v>1566</v>
      </c>
      <c r="F56" s="7">
        <f t="shared" si="4"/>
        <v>60.67688855646971</v>
      </c>
      <c r="G56" s="7">
        <f t="shared" si="2"/>
        <v>29.281974569932682</v>
      </c>
      <c r="H56" s="7">
        <f t="shared" si="3"/>
        <v>10.041136873597607</v>
      </c>
    </row>
    <row r="57" spans="1:8" ht="13.5" thickBot="1">
      <c r="A57" s="13"/>
      <c r="B57" s="5" t="s">
        <v>10</v>
      </c>
      <c r="C57" s="6">
        <v>6055</v>
      </c>
      <c r="D57" s="6">
        <v>3708</v>
      </c>
      <c r="E57" s="6">
        <v>1818</v>
      </c>
      <c r="F57" s="19">
        <f t="shared" si="4"/>
        <v>61.23864574731627</v>
      </c>
      <c r="G57" s="19">
        <f t="shared" si="2"/>
        <v>30.024772914946325</v>
      </c>
      <c r="H57" s="19">
        <f t="shared" si="3"/>
        <v>8.736581337737407</v>
      </c>
    </row>
    <row r="58" spans="1:8" s="20" customFormat="1" ht="13.5" thickBot="1">
      <c r="A58" s="14"/>
      <c r="B58" s="10" t="s">
        <v>11</v>
      </c>
      <c r="C58" s="11">
        <f>SUM(C54:C57)</f>
        <v>26693</v>
      </c>
      <c r="D58" s="11">
        <f>SUM(D54:D57)</f>
        <v>15519</v>
      </c>
      <c r="E58" s="11">
        <f>SUM(E54:E57)</f>
        <v>7823</v>
      </c>
      <c r="F58" s="16">
        <f t="shared" si="4"/>
        <v>58.138837897576146</v>
      </c>
      <c r="G58" s="16">
        <f t="shared" si="2"/>
        <v>29.307309032330576</v>
      </c>
      <c r="H58" s="16">
        <f t="shared" si="3"/>
        <v>12.553853070093282</v>
      </c>
    </row>
    <row r="59" spans="1:8" s="20" customFormat="1" ht="12.75">
      <c r="A59" s="8"/>
      <c r="B59" s="5"/>
      <c r="C59"/>
      <c r="D59"/>
      <c r="E59"/>
      <c r="F59"/>
      <c r="G59"/>
      <c r="H59"/>
    </row>
    <row r="60" spans="1:8" ht="15">
      <c r="A60" s="1" t="s">
        <v>44</v>
      </c>
      <c r="F60" s="20"/>
      <c r="G60" s="20"/>
      <c r="H60" s="20"/>
    </row>
    <row r="61" spans="1:8" ht="15.75" thickBot="1">
      <c r="A61" s="31"/>
      <c r="F61" s="20"/>
      <c r="G61" s="20"/>
      <c r="H61" s="20"/>
    </row>
    <row r="62" spans="1:8" ht="39" thickBot="1">
      <c r="A62" s="3" t="s">
        <v>0</v>
      </c>
      <c r="B62" s="3" t="s">
        <v>22</v>
      </c>
      <c r="C62" s="3" t="s">
        <v>23</v>
      </c>
      <c r="D62" s="3" t="s">
        <v>3</v>
      </c>
      <c r="E62" s="3" t="s">
        <v>45</v>
      </c>
      <c r="F62" s="21"/>
      <c r="G62" s="21"/>
      <c r="H62" s="21"/>
    </row>
    <row r="63" spans="1:5" ht="12.75">
      <c r="A63" s="4" t="s">
        <v>6</v>
      </c>
      <c r="B63" s="6" t="s">
        <v>24</v>
      </c>
      <c r="C63" s="6">
        <v>1777</v>
      </c>
      <c r="D63" s="6">
        <v>1228</v>
      </c>
      <c r="E63" s="6">
        <v>465</v>
      </c>
    </row>
    <row r="64" spans="1:5" ht="12.75">
      <c r="A64" s="4"/>
      <c r="B64" s="6" t="s">
        <v>25</v>
      </c>
      <c r="C64" s="6">
        <v>6612</v>
      </c>
      <c r="D64" s="6">
        <v>4414</v>
      </c>
      <c r="E64" s="6">
        <v>1823</v>
      </c>
    </row>
    <row r="65" spans="1:5" ht="12.75">
      <c r="A65" s="4"/>
      <c r="B65" s="6" t="s">
        <v>26</v>
      </c>
      <c r="C65" s="6">
        <v>424</v>
      </c>
      <c r="D65" s="6">
        <v>293</v>
      </c>
      <c r="E65" s="6">
        <v>111</v>
      </c>
    </row>
    <row r="66" spans="1:5" ht="12.75">
      <c r="A66" s="4"/>
      <c r="B66" s="6" t="s">
        <v>27</v>
      </c>
      <c r="C66" s="6">
        <v>4541</v>
      </c>
      <c r="D66" s="6">
        <v>3022</v>
      </c>
      <c r="E66" s="6">
        <v>1257</v>
      </c>
    </row>
    <row r="67" spans="1:5" ht="12.75">
      <c r="A67" s="4"/>
      <c r="B67" s="6" t="s">
        <v>28</v>
      </c>
      <c r="C67" s="6">
        <v>12783</v>
      </c>
      <c r="D67" s="6">
        <v>6894</v>
      </c>
      <c r="E67" s="6">
        <v>4131</v>
      </c>
    </row>
    <row r="68" spans="1:5" ht="12.75">
      <c r="A68" s="4"/>
      <c r="B68" s="6" t="s">
        <v>29</v>
      </c>
      <c r="C68" s="6">
        <v>6703</v>
      </c>
      <c r="D68" s="6">
        <v>2855</v>
      </c>
      <c r="E68" s="6">
        <v>2238</v>
      </c>
    </row>
    <row r="69" spans="1:5" ht="13.5" thickBot="1">
      <c r="A69" s="4"/>
      <c r="B69" s="23" t="s">
        <v>30</v>
      </c>
      <c r="C69" s="23">
        <v>1362</v>
      </c>
      <c r="D69" s="23">
        <v>784</v>
      </c>
      <c r="E69" s="23">
        <v>407</v>
      </c>
    </row>
    <row r="70" spans="1:5" ht="13.5" thickBot="1">
      <c r="A70" s="24"/>
      <c r="B70" s="25" t="s">
        <v>11</v>
      </c>
      <c r="C70" s="25">
        <f>SUM(C63:C69)</f>
        <v>34202</v>
      </c>
      <c r="D70" s="25">
        <f>SUM(D63:D69)</f>
        <v>19490</v>
      </c>
      <c r="E70" s="25">
        <f>SUM(E63:E69)</f>
        <v>10432</v>
      </c>
    </row>
    <row r="71" spans="1:5" ht="12.75">
      <c r="A71" s="4" t="s">
        <v>12</v>
      </c>
      <c r="B71" s="6" t="s">
        <v>24</v>
      </c>
      <c r="C71" s="6">
        <v>1673</v>
      </c>
      <c r="D71" s="6">
        <v>1135</v>
      </c>
      <c r="E71" s="6">
        <v>429</v>
      </c>
    </row>
    <row r="72" spans="1:5" ht="12.75">
      <c r="A72" s="4"/>
      <c r="B72" s="6" t="s">
        <v>25</v>
      </c>
      <c r="C72" s="6">
        <v>9909</v>
      </c>
      <c r="D72" s="6">
        <v>6258</v>
      </c>
      <c r="E72" s="6">
        <v>2895</v>
      </c>
    </row>
    <row r="73" spans="1:5" ht="12.75">
      <c r="A73" s="4"/>
      <c r="B73" s="6" t="s">
        <v>26</v>
      </c>
      <c r="C73" s="6">
        <v>120</v>
      </c>
      <c r="D73" s="6">
        <v>87</v>
      </c>
      <c r="E73" s="6">
        <v>30</v>
      </c>
    </row>
    <row r="74" spans="1:5" ht="12.75">
      <c r="A74" s="4"/>
      <c r="B74" s="6" t="s">
        <v>27</v>
      </c>
      <c r="C74" s="6">
        <v>2364</v>
      </c>
      <c r="D74" s="6">
        <v>1361</v>
      </c>
      <c r="E74" s="6">
        <v>753</v>
      </c>
    </row>
    <row r="75" spans="1:5" ht="12.75">
      <c r="A75" s="4"/>
      <c r="B75" s="6" t="s">
        <v>28</v>
      </c>
      <c r="C75" s="6">
        <v>14155</v>
      </c>
      <c r="D75" s="6">
        <v>7283</v>
      </c>
      <c r="E75" s="6">
        <v>4399</v>
      </c>
    </row>
    <row r="76" spans="1:5" ht="12.75">
      <c r="A76" s="4"/>
      <c r="B76" s="6" t="s">
        <v>29</v>
      </c>
      <c r="C76" s="6">
        <v>7867</v>
      </c>
      <c r="D76" s="6">
        <v>3785</v>
      </c>
      <c r="E76" s="6">
        <v>2354</v>
      </c>
    </row>
    <row r="77" spans="1:5" ht="13.5" thickBot="1">
      <c r="A77" s="4"/>
      <c r="B77" s="23" t="s">
        <v>30</v>
      </c>
      <c r="C77" s="23">
        <v>830</v>
      </c>
      <c r="D77" s="23">
        <v>511</v>
      </c>
      <c r="E77" s="23">
        <v>233</v>
      </c>
    </row>
    <row r="78" spans="1:5" ht="13.5" thickBot="1">
      <c r="A78" s="24"/>
      <c r="B78" s="25" t="s">
        <v>11</v>
      </c>
      <c r="C78" s="25">
        <f>SUM(C71:C77)</f>
        <v>36918</v>
      </c>
      <c r="D78" s="25">
        <f>SUM(D71:D77)</f>
        <v>20420</v>
      </c>
      <c r="E78" s="25">
        <f>SUM(E71:E77)</f>
        <v>11093</v>
      </c>
    </row>
    <row r="79" spans="1:5" ht="12.75">
      <c r="A79" s="4" t="s">
        <v>13</v>
      </c>
      <c r="B79" s="6" t="s">
        <v>24</v>
      </c>
      <c r="C79" s="6">
        <v>742</v>
      </c>
      <c r="D79" s="6">
        <v>555</v>
      </c>
      <c r="E79" s="6">
        <v>159</v>
      </c>
    </row>
    <row r="80" spans="1:5" ht="12.75">
      <c r="A80" s="4"/>
      <c r="B80" s="6" t="s">
        <v>25</v>
      </c>
      <c r="C80" s="6">
        <v>3639</v>
      </c>
      <c r="D80" s="6">
        <v>2318</v>
      </c>
      <c r="E80" s="6">
        <v>1064</v>
      </c>
    </row>
    <row r="81" spans="1:5" ht="12.75">
      <c r="A81" s="4"/>
      <c r="B81" s="6" t="s">
        <v>26</v>
      </c>
      <c r="C81" s="6">
        <v>348</v>
      </c>
      <c r="D81" s="6">
        <v>255</v>
      </c>
      <c r="E81" s="6">
        <v>83</v>
      </c>
    </row>
    <row r="82" spans="1:5" ht="12.75">
      <c r="A82" s="4"/>
      <c r="B82" s="6" t="s">
        <v>27</v>
      </c>
      <c r="C82" s="6">
        <v>977</v>
      </c>
      <c r="D82" s="6">
        <v>628</v>
      </c>
      <c r="E82" s="6">
        <v>247</v>
      </c>
    </row>
    <row r="83" spans="1:5" ht="12.75">
      <c r="A83" s="4"/>
      <c r="B83" s="6" t="s">
        <v>28</v>
      </c>
      <c r="C83" s="6">
        <v>4997</v>
      </c>
      <c r="D83" s="6">
        <v>2474</v>
      </c>
      <c r="E83" s="6">
        <v>1715</v>
      </c>
    </row>
    <row r="84" spans="1:5" ht="12.75">
      <c r="A84" s="4"/>
      <c r="B84" s="6" t="s">
        <v>29</v>
      </c>
      <c r="C84" s="6">
        <v>2439</v>
      </c>
      <c r="D84" s="6">
        <v>1011</v>
      </c>
      <c r="E84" s="6">
        <v>879</v>
      </c>
    </row>
    <row r="85" spans="1:5" ht="13.5" thickBot="1">
      <c r="A85" s="4"/>
      <c r="B85" s="23" t="s">
        <v>30</v>
      </c>
      <c r="C85" s="23">
        <v>726</v>
      </c>
      <c r="D85" s="23">
        <v>358</v>
      </c>
      <c r="E85" s="23">
        <v>235</v>
      </c>
    </row>
    <row r="86" spans="1:5" ht="13.5" thickBot="1">
      <c r="A86" s="24"/>
      <c r="B86" s="25" t="s">
        <v>11</v>
      </c>
      <c r="C86" s="25">
        <f>SUM(C79:C85)</f>
        <v>13868</v>
      </c>
      <c r="D86" s="25">
        <f>SUM(D79:D85)</f>
        <v>7599</v>
      </c>
      <c r="E86" s="25">
        <f>SUM(E79:E85)</f>
        <v>4382</v>
      </c>
    </row>
    <row r="87" spans="1:5" ht="12.75">
      <c r="A87" s="4" t="s">
        <v>14</v>
      </c>
      <c r="B87" s="6" t="s">
        <v>24</v>
      </c>
      <c r="C87" s="6">
        <v>1673</v>
      </c>
      <c r="D87" s="6">
        <v>1274</v>
      </c>
      <c r="E87" s="6">
        <v>329</v>
      </c>
    </row>
    <row r="88" spans="1:5" ht="12.75">
      <c r="A88" s="4"/>
      <c r="B88" s="6" t="s">
        <v>25</v>
      </c>
      <c r="C88" s="6">
        <v>1479</v>
      </c>
      <c r="D88" s="6">
        <v>1162</v>
      </c>
      <c r="E88" s="6">
        <v>273</v>
      </c>
    </row>
    <row r="89" spans="1:5" ht="12.75">
      <c r="A89" s="4"/>
      <c r="B89" s="6" t="s">
        <v>26</v>
      </c>
      <c r="C89" s="6">
        <v>236</v>
      </c>
      <c r="D89" s="6">
        <v>186</v>
      </c>
      <c r="E89" s="6">
        <v>49</v>
      </c>
    </row>
    <row r="90" spans="1:5" ht="12.75">
      <c r="A90" s="4"/>
      <c r="B90" s="6" t="s">
        <v>27</v>
      </c>
      <c r="C90" s="6">
        <v>746</v>
      </c>
      <c r="D90" s="6">
        <v>543</v>
      </c>
      <c r="E90" s="6">
        <v>171</v>
      </c>
    </row>
    <row r="91" spans="1:5" ht="12.75">
      <c r="A91" s="4"/>
      <c r="B91" s="6" t="s">
        <v>28</v>
      </c>
      <c r="C91" s="6">
        <v>4847</v>
      </c>
      <c r="D91" s="6">
        <v>2915</v>
      </c>
      <c r="E91" s="6">
        <v>1272</v>
      </c>
    </row>
    <row r="92" spans="1:5" ht="12.75">
      <c r="A92" s="4"/>
      <c r="B92" s="6" t="s">
        <v>29</v>
      </c>
      <c r="C92" s="6">
        <v>2241</v>
      </c>
      <c r="D92" s="6">
        <v>1187</v>
      </c>
      <c r="E92" s="6">
        <v>627</v>
      </c>
    </row>
    <row r="93" spans="1:5" ht="13.5" thickBot="1">
      <c r="A93" s="4"/>
      <c r="B93" s="23" t="s">
        <v>30</v>
      </c>
      <c r="C93" s="23">
        <v>554</v>
      </c>
      <c r="D93" s="23">
        <v>372</v>
      </c>
      <c r="E93" s="23">
        <v>141</v>
      </c>
    </row>
    <row r="94" spans="1:5" ht="13.5" thickBot="1">
      <c r="A94" s="24"/>
      <c r="B94" s="25" t="s">
        <v>11</v>
      </c>
      <c r="C94" s="25">
        <f>SUM(C87:C93)</f>
        <v>11776</v>
      </c>
      <c r="D94" s="25">
        <f>SUM(D87:D93)</f>
        <v>7639</v>
      </c>
      <c r="E94" s="25">
        <f>SUM(E87:E93)</f>
        <v>2862</v>
      </c>
    </row>
    <row r="95" spans="1:5" ht="12.75">
      <c r="A95" s="4" t="s">
        <v>15</v>
      </c>
      <c r="B95" s="6" t="s">
        <v>24</v>
      </c>
      <c r="C95" s="6">
        <v>418</v>
      </c>
      <c r="D95" s="6">
        <v>315</v>
      </c>
      <c r="E95" s="6">
        <v>84</v>
      </c>
    </row>
    <row r="96" spans="1:5" ht="12.75">
      <c r="A96" s="4"/>
      <c r="B96" s="6" t="s">
        <v>25</v>
      </c>
      <c r="C96" s="6">
        <v>2241</v>
      </c>
      <c r="D96" s="6">
        <v>1473</v>
      </c>
      <c r="E96" s="6">
        <v>654</v>
      </c>
    </row>
    <row r="97" spans="1:5" ht="12.75">
      <c r="A97" s="4"/>
      <c r="B97" s="6" t="s">
        <v>26</v>
      </c>
      <c r="C97" s="6">
        <v>143</v>
      </c>
      <c r="D97" s="6">
        <v>91</v>
      </c>
      <c r="E97" s="6">
        <v>43</v>
      </c>
    </row>
    <row r="98" spans="1:5" ht="12.75">
      <c r="A98" s="4"/>
      <c r="B98" s="6" t="s">
        <v>27</v>
      </c>
      <c r="C98" s="6">
        <v>153</v>
      </c>
      <c r="D98" s="6">
        <v>74</v>
      </c>
      <c r="E98" s="6">
        <v>70</v>
      </c>
    </row>
    <row r="99" spans="1:5" ht="12.75">
      <c r="A99" s="4"/>
      <c r="B99" s="6" t="s">
        <v>28</v>
      </c>
      <c r="C99" s="6">
        <v>3815</v>
      </c>
      <c r="D99" s="6">
        <v>2124</v>
      </c>
      <c r="E99" s="6">
        <v>1194</v>
      </c>
    </row>
    <row r="100" spans="1:5" ht="12.75">
      <c r="A100" s="4"/>
      <c r="B100" s="6" t="s">
        <v>29</v>
      </c>
      <c r="C100" s="6">
        <v>782</v>
      </c>
      <c r="D100" s="6">
        <v>456</v>
      </c>
      <c r="E100" s="6">
        <v>259</v>
      </c>
    </row>
    <row r="101" spans="1:5" ht="13.5" thickBot="1">
      <c r="A101" s="4"/>
      <c r="B101" s="23" t="s">
        <v>30</v>
      </c>
      <c r="C101" s="23">
        <v>513</v>
      </c>
      <c r="D101" s="23">
        <v>272</v>
      </c>
      <c r="E101" s="23">
        <v>162</v>
      </c>
    </row>
    <row r="102" spans="1:5" ht="13.5" thickBot="1">
      <c r="A102" s="24"/>
      <c r="B102" s="25" t="s">
        <v>11</v>
      </c>
      <c r="C102" s="25">
        <f>SUM(C95:C101)</f>
        <v>8065</v>
      </c>
      <c r="D102" s="25">
        <f>SUM(D95:D101)</f>
        <v>4805</v>
      </c>
      <c r="E102" s="25">
        <f>SUM(E95:E101)</f>
        <v>2466</v>
      </c>
    </row>
    <row r="103" spans="1:5" ht="12.75">
      <c r="A103" s="4" t="s">
        <v>16</v>
      </c>
      <c r="B103" s="6" t="s">
        <v>25</v>
      </c>
      <c r="C103" s="6">
        <v>1421</v>
      </c>
      <c r="D103" s="6">
        <v>1011</v>
      </c>
      <c r="E103" s="6">
        <v>341</v>
      </c>
    </row>
    <row r="104" spans="1:5" ht="12.75">
      <c r="A104" s="4"/>
      <c r="B104" s="6" t="s">
        <v>27</v>
      </c>
      <c r="C104" s="6">
        <v>943</v>
      </c>
      <c r="D104" s="6">
        <v>549</v>
      </c>
      <c r="E104" s="6">
        <v>277</v>
      </c>
    </row>
    <row r="105" spans="1:5" ht="12.75">
      <c r="A105" s="4"/>
      <c r="B105" s="6" t="s">
        <v>28</v>
      </c>
      <c r="C105" s="6">
        <v>3836</v>
      </c>
      <c r="D105" s="6">
        <v>2161</v>
      </c>
      <c r="E105" s="6">
        <v>1147</v>
      </c>
    </row>
    <row r="106" spans="1:5" ht="12.75">
      <c r="A106" s="4"/>
      <c r="B106" s="6" t="s">
        <v>29</v>
      </c>
      <c r="C106" s="6">
        <v>714</v>
      </c>
      <c r="D106" s="6">
        <v>337</v>
      </c>
      <c r="E106" s="6">
        <v>242</v>
      </c>
    </row>
    <row r="107" spans="1:5" ht="13.5" thickBot="1">
      <c r="A107" s="4"/>
      <c r="B107" s="23" t="s">
        <v>30</v>
      </c>
      <c r="C107" s="23">
        <v>209</v>
      </c>
      <c r="D107" s="23">
        <v>115</v>
      </c>
      <c r="E107" s="23">
        <v>61</v>
      </c>
    </row>
    <row r="108" spans="1:5" ht="13.5" thickBot="1">
      <c r="A108" s="24"/>
      <c r="B108" s="25" t="s">
        <v>11</v>
      </c>
      <c r="C108" s="25">
        <f>SUM(C103:C107)</f>
        <v>7123</v>
      </c>
      <c r="D108" s="25">
        <f>SUM(D103:D107)</f>
        <v>4173</v>
      </c>
      <c r="E108" s="25">
        <f>SUM(E103:E107)</f>
        <v>2068</v>
      </c>
    </row>
    <row r="109" ht="15">
      <c r="A109" s="1" t="s">
        <v>44</v>
      </c>
    </row>
    <row r="110" ht="15.75" thickBot="1">
      <c r="A110" s="31"/>
    </row>
    <row r="111" spans="1:5" ht="39" thickBot="1">
      <c r="A111" s="3" t="s">
        <v>0</v>
      </c>
      <c r="B111" s="3" t="s">
        <v>22</v>
      </c>
      <c r="C111" s="3" t="s">
        <v>23</v>
      </c>
      <c r="D111" s="3" t="s">
        <v>3</v>
      </c>
      <c r="E111" s="3" t="s">
        <v>45</v>
      </c>
    </row>
    <row r="112" spans="1:5" ht="12.75">
      <c r="A112" s="4" t="s">
        <v>17</v>
      </c>
      <c r="B112" s="6" t="s">
        <v>24</v>
      </c>
      <c r="C112" s="6">
        <v>699</v>
      </c>
      <c r="D112" s="6">
        <v>504</v>
      </c>
      <c r="E112" s="6">
        <v>160</v>
      </c>
    </row>
    <row r="113" spans="1:5" ht="12.75">
      <c r="A113" s="4"/>
      <c r="B113" s="6" t="s">
        <v>25</v>
      </c>
      <c r="C113" s="6">
        <v>2005</v>
      </c>
      <c r="D113" s="6">
        <v>1472</v>
      </c>
      <c r="E113" s="6">
        <v>428</v>
      </c>
    </row>
    <row r="114" spans="1:5" ht="12.75">
      <c r="A114" s="4"/>
      <c r="B114" s="6" t="s">
        <v>26</v>
      </c>
      <c r="C114" s="6">
        <v>64</v>
      </c>
      <c r="D114" s="6">
        <v>46</v>
      </c>
      <c r="E114" s="6">
        <v>15</v>
      </c>
    </row>
    <row r="115" spans="1:5" ht="12.75">
      <c r="A115" s="4"/>
      <c r="B115" s="6" t="s">
        <v>27</v>
      </c>
      <c r="C115" s="6">
        <v>893</v>
      </c>
      <c r="D115" s="6">
        <v>625</v>
      </c>
      <c r="E115" s="6">
        <v>207</v>
      </c>
    </row>
    <row r="116" spans="1:5" ht="12.75">
      <c r="A116" s="4"/>
      <c r="B116" s="6" t="s">
        <v>28</v>
      </c>
      <c r="C116" s="6">
        <v>4206</v>
      </c>
      <c r="D116" s="6">
        <v>2441</v>
      </c>
      <c r="E116" s="6">
        <v>1208</v>
      </c>
    </row>
    <row r="117" spans="1:5" ht="12.75">
      <c r="A117" s="4"/>
      <c r="B117" s="6" t="s">
        <v>29</v>
      </c>
      <c r="C117" s="6">
        <v>1714</v>
      </c>
      <c r="D117" s="6">
        <v>761</v>
      </c>
      <c r="E117" s="6">
        <v>602</v>
      </c>
    </row>
    <row r="118" spans="1:5" ht="13.5" thickBot="1">
      <c r="A118" s="4"/>
      <c r="B118" s="23" t="s">
        <v>30</v>
      </c>
      <c r="C118" s="23">
        <v>461</v>
      </c>
      <c r="D118" s="23">
        <v>261</v>
      </c>
      <c r="E118" s="23">
        <v>154</v>
      </c>
    </row>
    <row r="119" spans="1:5" ht="13.5" thickBot="1">
      <c r="A119" s="24"/>
      <c r="B119" s="25" t="s">
        <v>11</v>
      </c>
      <c r="C119" s="25">
        <f>SUM(C112:C118)</f>
        <v>10042</v>
      </c>
      <c r="D119" s="25">
        <f>SUM(D112:D118)</f>
        <v>6110</v>
      </c>
      <c r="E119" s="25">
        <f>SUM(E112:E118)</f>
        <v>2774</v>
      </c>
    </row>
    <row r="120" spans="1:5" ht="12.75">
      <c r="A120" s="4" t="s">
        <v>18</v>
      </c>
      <c r="B120" s="6" t="s">
        <v>24</v>
      </c>
      <c r="C120" s="6">
        <v>8211</v>
      </c>
      <c r="D120" s="6">
        <v>5308</v>
      </c>
      <c r="E120" s="6">
        <v>2404</v>
      </c>
    </row>
    <row r="121" spans="1:5" ht="12.75">
      <c r="A121" s="4"/>
      <c r="B121" s="6" t="s">
        <v>25</v>
      </c>
      <c r="C121" s="6">
        <v>27267</v>
      </c>
      <c r="D121" s="6">
        <v>16755</v>
      </c>
      <c r="E121" s="6">
        <v>8492</v>
      </c>
    </row>
    <row r="122" spans="1:5" ht="12.75">
      <c r="A122" s="4"/>
      <c r="B122" s="6" t="s">
        <v>26</v>
      </c>
      <c r="C122" s="6">
        <v>2247</v>
      </c>
      <c r="D122" s="6">
        <v>1655</v>
      </c>
      <c r="E122" s="6">
        <v>484</v>
      </c>
    </row>
    <row r="123" spans="1:5" ht="12.75">
      <c r="A123" s="4"/>
      <c r="B123" s="6" t="s">
        <v>27</v>
      </c>
      <c r="C123" s="6">
        <v>6873</v>
      </c>
      <c r="D123" s="6">
        <v>4024</v>
      </c>
      <c r="E123" s="6">
        <v>2179</v>
      </c>
    </row>
    <row r="124" spans="1:5" ht="12.75">
      <c r="A124" s="4"/>
      <c r="B124" s="6" t="s">
        <v>28</v>
      </c>
      <c r="C124" s="6">
        <v>39742</v>
      </c>
      <c r="D124" s="6">
        <v>19191</v>
      </c>
      <c r="E124" s="6">
        <v>13817</v>
      </c>
    </row>
    <row r="125" spans="1:5" ht="12.75">
      <c r="A125" s="4"/>
      <c r="B125" s="6" t="s">
        <v>29</v>
      </c>
      <c r="C125" s="6">
        <v>14178</v>
      </c>
      <c r="D125" s="6">
        <v>5489</v>
      </c>
      <c r="E125" s="6">
        <v>5320</v>
      </c>
    </row>
    <row r="126" spans="1:5" ht="13.5" thickBot="1">
      <c r="A126" s="4"/>
      <c r="B126" s="23" t="s">
        <v>30</v>
      </c>
      <c r="C126" s="23">
        <v>5398</v>
      </c>
      <c r="D126" s="23">
        <v>2801</v>
      </c>
      <c r="E126" s="23">
        <v>1937</v>
      </c>
    </row>
    <row r="127" spans="1:5" ht="13.5" thickBot="1">
      <c r="A127" s="24"/>
      <c r="B127" s="25" t="s">
        <v>11</v>
      </c>
      <c r="C127" s="25">
        <f>SUM(C120:C126)</f>
        <v>103916</v>
      </c>
      <c r="D127" s="25">
        <f>SUM(D120:D126)</f>
        <v>55223</v>
      </c>
      <c r="E127" s="25">
        <f>SUM(E120:E126)</f>
        <v>34633</v>
      </c>
    </row>
    <row r="128" spans="1:5" ht="12.75">
      <c r="A128" s="4" t="s">
        <v>19</v>
      </c>
      <c r="B128" s="6" t="s">
        <v>24</v>
      </c>
      <c r="C128" s="6">
        <v>1217</v>
      </c>
      <c r="D128" s="6">
        <v>915</v>
      </c>
      <c r="E128" s="6">
        <v>254</v>
      </c>
    </row>
    <row r="129" spans="1:5" ht="12.75">
      <c r="A129" s="4"/>
      <c r="B129" s="6" t="s">
        <v>25</v>
      </c>
      <c r="C129" s="6">
        <v>3191</v>
      </c>
      <c r="D129" s="6">
        <v>2324</v>
      </c>
      <c r="E129" s="6">
        <v>655</v>
      </c>
    </row>
    <row r="130" spans="1:5" ht="12.75">
      <c r="A130" s="4"/>
      <c r="B130" s="6" t="s">
        <v>26</v>
      </c>
      <c r="C130" s="6">
        <v>90</v>
      </c>
      <c r="D130" s="6">
        <v>80</v>
      </c>
      <c r="E130" s="6">
        <v>9</v>
      </c>
    </row>
    <row r="131" spans="1:5" ht="12.75">
      <c r="A131" s="4"/>
      <c r="B131" s="6" t="s">
        <v>27</v>
      </c>
      <c r="C131" s="6">
        <v>1145</v>
      </c>
      <c r="D131" s="6">
        <v>768</v>
      </c>
      <c r="E131" s="6">
        <v>263</v>
      </c>
    </row>
    <row r="132" spans="1:5" ht="12.75">
      <c r="A132" s="4"/>
      <c r="B132" s="6" t="s">
        <v>28</v>
      </c>
      <c r="C132" s="6">
        <v>5501</v>
      </c>
      <c r="D132" s="6">
        <v>3011</v>
      </c>
      <c r="E132" s="6">
        <v>1668</v>
      </c>
    </row>
    <row r="133" spans="1:5" ht="12.75">
      <c r="A133" s="4"/>
      <c r="B133" s="6" t="s">
        <v>29</v>
      </c>
      <c r="C133" s="6">
        <v>2675</v>
      </c>
      <c r="D133" s="6">
        <v>1149</v>
      </c>
      <c r="E133" s="6">
        <v>867</v>
      </c>
    </row>
    <row r="134" spans="1:5" ht="13.5" thickBot="1">
      <c r="A134" s="4"/>
      <c r="B134" s="23" t="s">
        <v>30</v>
      </c>
      <c r="C134" s="23">
        <v>387</v>
      </c>
      <c r="D134" s="23">
        <v>219</v>
      </c>
      <c r="E134" s="23">
        <v>99</v>
      </c>
    </row>
    <row r="135" spans="1:5" ht="13.5" thickBot="1">
      <c r="A135" s="24"/>
      <c r="B135" s="25" t="s">
        <v>11</v>
      </c>
      <c r="C135" s="25">
        <f>SUM(C128:C134)</f>
        <v>14206</v>
      </c>
      <c r="D135" s="25">
        <f>SUM(D128:D134)</f>
        <v>8466</v>
      </c>
      <c r="E135" s="25">
        <f>SUM(E128:E134)</f>
        <v>3815</v>
      </c>
    </row>
    <row r="136" spans="1:5" ht="12.75">
      <c r="A136" s="4" t="s">
        <v>20</v>
      </c>
      <c r="B136" s="6" t="s">
        <v>24</v>
      </c>
      <c r="C136" s="6">
        <v>198</v>
      </c>
      <c r="D136" s="6">
        <v>145</v>
      </c>
      <c r="E136" s="6">
        <v>48</v>
      </c>
    </row>
    <row r="137" spans="1:5" ht="12.75">
      <c r="A137" s="4"/>
      <c r="B137" s="6" t="s">
        <v>25</v>
      </c>
      <c r="C137" s="6">
        <v>1217</v>
      </c>
      <c r="D137" s="6">
        <v>876</v>
      </c>
      <c r="E137" s="6">
        <v>290</v>
      </c>
    </row>
    <row r="138" spans="1:5" ht="12.75">
      <c r="A138" s="4"/>
      <c r="B138" s="6" t="s">
        <v>27</v>
      </c>
      <c r="C138" s="6">
        <v>546</v>
      </c>
      <c r="D138" s="6">
        <v>366</v>
      </c>
      <c r="E138" s="6">
        <v>142</v>
      </c>
    </row>
    <row r="139" spans="1:5" ht="12.75">
      <c r="A139" s="4"/>
      <c r="B139" s="6" t="s">
        <v>28</v>
      </c>
      <c r="C139" s="6">
        <v>2518</v>
      </c>
      <c r="D139" s="6">
        <v>1523</v>
      </c>
      <c r="E139" s="6">
        <v>713</v>
      </c>
    </row>
    <row r="140" spans="1:5" ht="12.75">
      <c r="A140" s="4"/>
      <c r="B140" s="6" t="s">
        <v>29</v>
      </c>
      <c r="C140" s="6">
        <v>1406</v>
      </c>
      <c r="D140" s="6">
        <v>782</v>
      </c>
      <c r="E140" s="6">
        <v>366</v>
      </c>
    </row>
    <row r="141" spans="1:5" ht="13.5" thickBot="1">
      <c r="A141" s="4"/>
      <c r="B141" s="23" t="s">
        <v>30</v>
      </c>
      <c r="C141" s="23">
        <v>124</v>
      </c>
      <c r="D141" s="23">
        <v>72</v>
      </c>
      <c r="E141" s="23">
        <v>40</v>
      </c>
    </row>
    <row r="142" spans="1:5" ht="13.5" thickBot="1">
      <c r="A142" s="24"/>
      <c r="B142" s="25" t="s">
        <v>11</v>
      </c>
      <c r="C142" s="25">
        <f>SUM(C136:C141)</f>
        <v>6009</v>
      </c>
      <c r="D142" s="25">
        <f>SUM(D136:D141)</f>
        <v>3764</v>
      </c>
      <c r="E142" s="25">
        <f>SUM(E136:E141)</f>
        <v>1599</v>
      </c>
    </row>
    <row r="143" spans="1:5" ht="12.75">
      <c r="A143" s="4" t="s">
        <v>21</v>
      </c>
      <c r="B143" s="6" t="s">
        <v>24</v>
      </c>
      <c r="C143" s="6">
        <v>2783</v>
      </c>
      <c r="D143" s="6">
        <v>1789</v>
      </c>
      <c r="E143" s="6">
        <v>839</v>
      </c>
    </row>
    <row r="144" spans="1:5" ht="12.75">
      <c r="A144" s="4"/>
      <c r="B144" s="6" t="s">
        <v>25</v>
      </c>
      <c r="C144" s="6">
        <v>6782</v>
      </c>
      <c r="D144" s="6">
        <v>4411</v>
      </c>
      <c r="E144" s="6">
        <v>1892</v>
      </c>
    </row>
    <row r="145" spans="1:5" ht="12.75">
      <c r="A145" s="4"/>
      <c r="B145" s="6" t="s">
        <v>26</v>
      </c>
      <c r="C145" s="6">
        <v>174</v>
      </c>
      <c r="D145" s="6">
        <v>120</v>
      </c>
      <c r="E145" s="6">
        <v>47</v>
      </c>
    </row>
    <row r="146" spans="1:5" ht="12.75">
      <c r="A146" s="4"/>
      <c r="B146" s="6" t="s">
        <v>27</v>
      </c>
      <c r="C146" s="6">
        <v>770</v>
      </c>
      <c r="D146" s="6">
        <v>431</v>
      </c>
      <c r="E146" s="6">
        <v>284</v>
      </c>
    </row>
    <row r="147" spans="1:5" ht="12.75">
      <c r="A147" s="4"/>
      <c r="B147" s="6" t="s">
        <v>28</v>
      </c>
      <c r="C147" s="6">
        <v>9886</v>
      </c>
      <c r="D147" s="6">
        <v>5564</v>
      </c>
      <c r="E147" s="6">
        <v>2773</v>
      </c>
    </row>
    <row r="148" spans="1:5" ht="12.75">
      <c r="A148" s="4"/>
      <c r="B148" s="6" t="s">
        <v>29</v>
      </c>
      <c r="C148" s="6">
        <v>4813</v>
      </c>
      <c r="D148" s="6">
        <v>2146</v>
      </c>
      <c r="E148" s="6">
        <v>1694</v>
      </c>
    </row>
    <row r="149" spans="1:5" ht="13.5" thickBot="1">
      <c r="A149" s="4"/>
      <c r="B149" s="23" t="s">
        <v>30</v>
      </c>
      <c r="C149" s="23">
        <v>1485</v>
      </c>
      <c r="D149" s="23">
        <v>1058</v>
      </c>
      <c r="E149" s="23">
        <v>294</v>
      </c>
    </row>
    <row r="150" spans="1:5" ht="13.5" thickBot="1">
      <c r="A150" s="24"/>
      <c r="B150" s="25" t="s">
        <v>11</v>
      </c>
      <c r="C150" s="25">
        <f>SUM(C143:C149)</f>
        <v>26693</v>
      </c>
      <c r="D150" s="25">
        <f>SUM(D143:D149)</f>
        <v>15519</v>
      </c>
      <c r="E150" s="25">
        <f>SUM(E143:E149)</f>
        <v>7823</v>
      </c>
    </row>
    <row r="151" spans="1:51" ht="15">
      <c r="A151" s="1" t="s">
        <v>42</v>
      </c>
      <c r="B151" s="26"/>
      <c r="C151" s="26"/>
      <c r="D151" s="26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</row>
    <row r="152" spans="1:51" ht="15.75" thickBot="1">
      <c r="A152" s="31"/>
      <c r="B152" s="26"/>
      <c r="C152" s="26"/>
      <c r="D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</row>
    <row r="153" spans="1:51" ht="51.75" thickBot="1">
      <c r="A153" s="3" t="s">
        <v>0</v>
      </c>
      <c r="B153" s="3" t="s">
        <v>22</v>
      </c>
      <c r="C153" s="3" t="s">
        <v>43</v>
      </c>
      <c r="D153" s="3" t="s">
        <v>31</v>
      </c>
      <c r="E153" s="3" t="s">
        <v>32</v>
      </c>
      <c r="F153" s="3" t="s">
        <v>33</v>
      </c>
      <c r="G153" s="3" t="s">
        <v>34</v>
      </c>
      <c r="H153" s="3" t="s">
        <v>35</v>
      </c>
      <c r="I153" s="3" t="s">
        <v>36</v>
      </c>
      <c r="J153" s="3" t="s">
        <v>37</v>
      </c>
      <c r="K153" s="3" t="s">
        <v>38</v>
      </c>
      <c r="L153" s="3" t="s">
        <v>39</v>
      </c>
      <c r="M153" s="3" t="s">
        <v>40</v>
      </c>
      <c r="N153" s="3" t="s">
        <v>41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</row>
    <row r="154" spans="1:14" ht="12.75">
      <c r="A154" s="27" t="s">
        <v>6</v>
      </c>
      <c r="B154" s="6" t="s">
        <v>24</v>
      </c>
      <c r="C154" s="6">
        <v>465</v>
      </c>
      <c r="D154" s="6">
        <v>53</v>
      </c>
      <c r="E154" s="6">
        <v>168</v>
      </c>
      <c r="F154" s="6">
        <v>90</v>
      </c>
      <c r="G154" s="6">
        <v>418</v>
      </c>
      <c r="H154" s="6">
        <v>33</v>
      </c>
      <c r="I154" s="6">
        <v>72</v>
      </c>
      <c r="J154" s="6">
        <v>10</v>
      </c>
      <c r="K154" s="6">
        <v>0</v>
      </c>
      <c r="L154" s="6">
        <v>0</v>
      </c>
      <c r="M154" s="6">
        <v>0</v>
      </c>
      <c r="N154" s="6">
        <v>0</v>
      </c>
    </row>
    <row r="155" spans="1:14" ht="12.75">
      <c r="A155" s="27"/>
      <c r="B155" s="6" t="s">
        <v>25</v>
      </c>
      <c r="C155" s="6">
        <v>1823</v>
      </c>
      <c r="D155" s="6">
        <v>214</v>
      </c>
      <c r="E155" s="6">
        <v>1033</v>
      </c>
      <c r="F155" s="6">
        <v>397</v>
      </c>
      <c r="G155" s="6">
        <v>654</v>
      </c>
      <c r="H155" s="6">
        <v>139</v>
      </c>
      <c r="I155" s="6">
        <v>506</v>
      </c>
      <c r="J155" s="6">
        <v>48</v>
      </c>
      <c r="K155" s="6">
        <v>1</v>
      </c>
      <c r="L155" s="6">
        <v>0</v>
      </c>
      <c r="M155" s="6">
        <v>0</v>
      </c>
      <c r="N155" s="6">
        <v>13</v>
      </c>
    </row>
    <row r="156" spans="1:14" ht="12.75">
      <c r="A156" s="28"/>
      <c r="B156" s="6" t="s">
        <v>26</v>
      </c>
      <c r="C156" s="6">
        <v>111</v>
      </c>
      <c r="D156" s="6">
        <v>11</v>
      </c>
      <c r="E156" s="6">
        <v>60</v>
      </c>
      <c r="F156" s="6">
        <v>68</v>
      </c>
      <c r="G156" s="6">
        <v>14</v>
      </c>
      <c r="H156" s="6">
        <v>15</v>
      </c>
      <c r="I156" s="6">
        <v>25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</row>
    <row r="157" spans="1:14" ht="12.75">
      <c r="A157" s="28"/>
      <c r="B157" s="6" t="s">
        <v>27</v>
      </c>
      <c r="C157" s="6">
        <v>1257</v>
      </c>
      <c r="D157" s="6">
        <v>286</v>
      </c>
      <c r="E157" s="6">
        <v>495</v>
      </c>
      <c r="F157" s="6">
        <v>351</v>
      </c>
      <c r="G157" s="6">
        <v>200</v>
      </c>
      <c r="H157" s="6">
        <v>230</v>
      </c>
      <c r="I157" s="6">
        <v>111</v>
      </c>
      <c r="J157" s="6">
        <v>22</v>
      </c>
      <c r="K157" s="6">
        <v>24</v>
      </c>
      <c r="L157" s="6">
        <v>1</v>
      </c>
      <c r="M157" s="6">
        <v>14</v>
      </c>
      <c r="N157" s="6">
        <v>4</v>
      </c>
    </row>
    <row r="158" spans="1:14" ht="12.75">
      <c r="A158" s="28"/>
      <c r="B158" s="6" t="s">
        <v>28</v>
      </c>
      <c r="C158" s="6">
        <v>4131</v>
      </c>
      <c r="D158" s="6">
        <v>708</v>
      </c>
      <c r="E158" s="6">
        <v>1980</v>
      </c>
      <c r="F158" s="6">
        <v>1432</v>
      </c>
      <c r="G158" s="6">
        <v>0</v>
      </c>
      <c r="H158" s="6">
        <v>414</v>
      </c>
      <c r="I158" s="6">
        <v>981</v>
      </c>
      <c r="J158" s="6">
        <v>204</v>
      </c>
      <c r="K158" s="6">
        <v>1051</v>
      </c>
      <c r="L158" s="6">
        <v>906</v>
      </c>
      <c r="M158" s="6">
        <v>295</v>
      </c>
      <c r="N158" s="6">
        <v>139</v>
      </c>
    </row>
    <row r="159" spans="1:14" ht="12.75">
      <c r="A159" s="28"/>
      <c r="B159" s="6" t="s">
        <v>29</v>
      </c>
      <c r="C159" s="6">
        <v>2238</v>
      </c>
      <c r="D159" s="6">
        <v>480</v>
      </c>
      <c r="E159" s="6">
        <v>1085</v>
      </c>
      <c r="F159" s="6">
        <v>1038</v>
      </c>
      <c r="G159" s="6">
        <v>0</v>
      </c>
      <c r="H159" s="6">
        <v>316</v>
      </c>
      <c r="I159" s="6">
        <v>383</v>
      </c>
      <c r="J159" s="6">
        <v>126</v>
      </c>
      <c r="K159" s="6">
        <v>627</v>
      </c>
      <c r="L159" s="6">
        <v>216</v>
      </c>
      <c r="M159" s="6">
        <v>283</v>
      </c>
      <c r="N159" s="6">
        <v>215</v>
      </c>
    </row>
    <row r="160" spans="1:14" ht="13.5" thickBot="1">
      <c r="A160" s="28"/>
      <c r="B160" s="23" t="s">
        <v>30</v>
      </c>
      <c r="C160" s="23">
        <v>407</v>
      </c>
      <c r="D160" s="23">
        <v>92</v>
      </c>
      <c r="E160" s="23">
        <v>190</v>
      </c>
      <c r="F160" s="23">
        <v>158</v>
      </c>
      <c r="G160" s="23">
        <v>0</v>
      </c>
      <c r="H160" s="23">
        <v>21</v>
      </c>
      <c r="I160" s="23">
        <v>58</v>
      </c>
      <c r="J160" s="23">
        <v>108</v>
      </c>
      <c r="K160" s="23">
        <v>8</v>
      </c>
      <c r="L160" s="23">
        <v>27</v>
      </c>
      <c r="M160" s="23">
        <v>9</v>
      </c>
      <c r="N160" s="23">
        <v>0</v>
      </c>
    </row>
    <row r="161" spans="1:14" ht="13.5" thickBot="1">
      <c r="A161" s="24"/>
      <c r="B161" s="25" t="s">
        <v>11</v>
      </c>
      <c r="C161" s="25">
        <f>SUM(C154:C160)</f>
        <v>10432</v>
      </c>
      <c r="D161" s="25">
        <f aca="true" t="shared" si="5" ref="D161:N161">SUM(D154:D160)</f>
        <v>1844</v>
      </c>
      <c r="E161" s="25">
        <f t="shared" si="5"/>
        <v>5011</v>
      </c>
      <c r="F161" s="75">
        <f t="shared" si="5"/>
        <v>3534</v>
      </c>
      <c r="G161" s="75">
        <f t="shared" si="5"/>
        <v>1286</v>
      </c>
      <c r="H161" s="75">
        <f t="shared" si="5"/>
        <v>1168</v>
      </c>
      <c r="I161" s="75">
        <f t="shared" si="5"/>
        <v>2136</v>
      </c>
      <c r="J161" s="75">
        <f t="shared" si="5"/>
        <v>518</v>
      </c>
      <c r="K161" s="75">
        <f t="shared" si="5"/>
        <v>1711</v>
      </c>
      <c r="L161" s="75">
        <f t="shared" si="5"/>
        <v>1150</v>
      </c>
      <c r="M161" s="75">
        <f t="shared" si="5"/>
        <v>601</v>
      </c>
      <c r="N161" s="75">
        <f t="shared" si="5"/>
        <v>371</v>
      </c>
    </row>
    <row r="162" spans="1:14" ht="12.75">
      <c r="A162" s="27" t="s">
        <v>12</v>
      </c>
      <c r="B162" s="6" t="s">
        <v>24</v>
      </c>
      <c r="C162" s="6">
        <v>429</v>
      </c>
      <c r="D162" s="6">
        <v>28</v>
      </c>
      <c r="E162" s="6">
        <v>182</v>
      </c>
      <c r="F162" s="6">
        <v>50</v>
      </c>
      <c r="G162" s="6">
        <v>297</v>
      </c>
      <c r="H162" s="6">
        <v>32</v>
      </c>
      <c r="I162" s="6">
        <v>35</v>
      </c>
      <c r="J162" s="6">
        <v>13</v>
      </c>
      <c r="K162" s="6">
        <v>1</v>
      </c>
      <c r="L162" s="6">
        <v>0</v>
      </c>
      <c r="M162" s="6">
        <v>0</v>
      </c>
      <c r="N162" s="6">
        <v>0</v>
      </c>
    </row>
    <row r="163" spans="1:14" ht="12.75">
      <c r="A163" s="28"/>
      <c r="B163" s="6" t="s">
        <v>25</v>
      </c>
      <c r="C163" s="6">
        <v>2895</v>
      </c>
      <c r="D163" s="6">
        <v>386</v>
      </c>
      <c r="E163" s="6">
        <v>1504</v>
      </c>
      <c r="F163" s="6">
        <v>939</v>
      </c>
      <c r="G163" s="6">
        <v>1012</v>
      </c>
      <c r="H163" s="6">
        <v>422</v>
      </c>
      <c r="I163" s="6">
        <v>591</v>
      </c>
      <c r="J163" s="6">
        <v>304</v>
      </c>
      <c r="K163" s="6">
        <v>46</v>
      </c>
      <c r="L163" s="6">
        <v>1</v>
      </c>
      <c r="M163" s="6">
        <v>9</v>
      </c>
      <c r="N163" s="6">
        <v>37</v>
      </c>
    </row>
    <row r="164" spans="1:14" ht="12.75">
      <c r="A164" s="28"/>
      <c r="B164" s="6" t="s">
        <v>26</v>
      </c>
      <c r="C164" s="6">
        <v>30</v>
      </c>
      <c r="D164" s="6">
        <v>6</v>
      </c>
      <c r="E164" s="6">
        <v>8</v>
      </c>
      <c r="F164" s="6">
        <v>25</v>
      </c>
      <c r="G164" s="6">
        <v>3</v>
      </c>
      <c r="H164" s="6">
        <v>5</v>
      </c>
      <c r="I164" s="6">
        <v>0</v>
      </c>
      <c r="J164" s="6">
        <v>5</v>
      </c>
      <c r="K164" s="6">
        <v>4</v>
      </c>
      <c r="L164" s="6">
        <v>0</v>
      </c>
      <c r="M164" s="6">
        <v>0</v>
      </c>
      <c r="N164" s="6">
        <v>0</v>
      </c>
    </row>
    <row r="165" spans="1:14" ht="12.75">
      <c r="A165" s="28"/>
      <c r="B165" s="6" t="s">
        <v>27</v>
      </c>
      <c r="C165" s="6">
        <v>753</v>
      </c>
      <c r="D165" s="6">
        <v>147</v>
      </c>
      <c r="E165" s="6">
        <v>170</v>
      </c>
      <c r="F165" s="6">
        <v>157</v>
      </c>
      <c r="G165" s="6">
        <v>93</v>
      </c>
      <c r="H165" s="6">
        <v>98</v>
      </c>
      <c r="I165" s="6">
        <v>104</v>
      </c>
      <c r="J165" s="6">
        <v>22</v>
      </c>
      <c r="K165" s="6">
        <v>73</v>
      </c>
      <c r="L165" s="6">
        <v>2</v>
      </c>
      <c r="M165" s="6">
        <v>0</v>
      </c>
      <c r="N165" s="6">
        <v>66</v>
      </c>
    </row>
    <row r="166" spans="1:14" ht="12.75">
      <c r="A166" s="28"/>
      <c r="B166" s="6" t="s">
        <v>28</v>
      </c>
      <c r="C166" s="6">
        <v>4399</v>
      </c>
      <c r="D166" s="6">
        <v>721</v>
      </c>
      <c r="E166" s="6">
        <v>2268</v>
      </c>
      <c r="F166" s="6">
        <v>1689</v>
      </c>
      <c r="G166" s="6">
        <v>0</v>
      </c>
      <c r="H166" s="6">
        <v>588</v>
      </c>
      <c r="I166" s="6">
        <v>1313</v>
      </c>
      <c r="J166" s="6">
        <v>19</v>
      </c>
      <c r="K166" s="6">
        <v>1159</v>
      </c>
      <c r="L166" s="6">
        <v>1112</v>
      </c>
      <c r="M166" s="6">
        <v>253</v>
      </c>
      <c r="N166" s="6">
        <v>107</v>
      </c>
    </row>
    <row r="167" spans="1:14" ht="12.75">
      <c r="A167" s="28"/>
      <c r="B167" s="6" t="s">
        <v>29</v>
      </c>
      <c r="C167" s="6">
        <v>2354</v>
      </c>
      <c r="D167" s="6">
        <v>349</v>
      </c>
      <c r="E167" s="6">
        <v>974</v>
      </c>
      <c r="F167" s="6">
        <v>891</v>
      </c>
      <c r="G167" s="6">
        <v>141</v>
      </c>
      <c r="H167" s="6">
        <v>340</v>
      </c>
      <c r="I167" s="6">
        <v>504</v>
      </c>
      <c r="J167" s="6">
        <v>234</v>
      </c>
      <c r="K167" s="6">
        <v>630</v>
      </c>
      <c r="L167" s="6">
        <v>325</v>
      </c>
      <c r="M167" s="6">
        <v>152</v>
      </c>
      <c r="N167" s="6">
        <v>106</v>
      </c>
    </row>
    <row r="168" spans="1:14" ht="13.5" thickBot="1">
      <c r="A168" s="28"/>
      <c r="B168" s="23" t="s">
        <v>30</v>
      </c>
      <c r="C168" s="23">
        <v>233</v>
      </c>
      <c r="D168" s="23">
        <v>54</v>
      </c>
      <c r="E168" s="23">
        <v>81</v>
      </c>
      <c r="F168" s="23">
        <v>54</v>
      </c>
      <c r="G168" s="23">
        <v>0</v>
      </c>
      <c r="H168" s="23">
        <v>48</v>
      </c>
      <c r="I168" s="23">
        <v>45</v>
      </c>
      <c r="J168" s="23">
        <v>135</v>
      </c>
      <c r="K168" s="23">
        <v>20</v>
      </c>
      <c r="L168" s="23">
        <v>3</v>
      </c>
      <c r="M168" s="23">
        <v>6</v>
      </c>
      <c r="N168" s="23">
        <v>2</v>
      </c>
    </row>
    <row r="169" spans="1:14" ht="13.5" thickBot="1">
      <c r="A169" s="23"/>
      <c r="B169" s="25" t="s">
        <v>11</v>
      </c>
      <c r="C169" s="75">
        <f>SUM(C162:C168)</f>
        <v>11093</v>
      </c>
      <c r="D169" s="75">
        <f aca="true" t="shared" si="6" ref="D169:N169">SUM(D162:D168)</f>
        <v>1691</v>
      </c>
      <c r="E169" s="75">
        <f t="shared" si="6"/>
        <v>5187</v>
      </c>
      <c r="F169" s="75">
        <f t="shared" si="6"/>
        <v>3805</v>
      </c>
      <c r="G169" s="75">
        <f t="shared" si="6"/>
        <v>1546</v>
      </c>
      <c r="H169" s="75">
        <f t="shared" si="6"/>
        <v>1533</v>
      </c>
      <c r="I169" s="75">
        <f t="shared" si="6"/>
        <v>2592</v>
      </c>
      <c r="J169" s="75">
        <f t="shared" si="6"/>
        <v>732</v>
      </c>
      <c r="K169" s="75">
        <f t="shared" si="6"/>
        <v>1933</v>
      </c>
      <c r="L169" s="75">
        <f t="shared" si="6"/>
        <v>1443</v>
      </c>
      <c r="M169" s="75">
        <f t="shared" si="6"/>
        <v>420</v>
      </c>
      <c r="N169" s="75">
        <f t="shared" si="6"/>
        <v>318</v>
      </c>
    </row>
    <row r="170" spans="1:14" ht="12.75">
      <c r="A170" s="28" t="s">
        <v>13</v>
      </c>
      <c r="B170" s="6" t="s">
        <v>24</v>
      </c>
      <c r="C170" s="6">
        <v>159</v>
      </c>
      <c r="D170" s="6">
        <v>17</v>
      </c>
      <c r="E170" s="6">
        <v>41</v>
      </c>
      <c r="F170" s="6">
        <v>6</v>
      </c>
      <c r="G170" s="6">
        <v>186</v>
      </c>
      <c r="H170" s="6">
        <v>27</v>
      </c>
      <c r="I170" s="6">
        <v>15</v>
      </c>
      <c r="J170" s="6">
        <v>1</v>
      </c>
      <c r="K170" s="6">
        <v>0</v>
      </c>
      <c r="L170" s="6">
        <v>0</v>
      </c>
      <c r="M170" s="6">
        <v>0</v>
      </c>
      <c r="N170" s="6">
        <v>0</v>
      </c>
    </row>
    <row r="171" spans="1:14" ht="12.75">
      <c r="A171" s="27"/>
      <c r="B171" s="6" t="s">
        <v>25</v>
      </c>
      <c r="C171" s="6">
        <v>1064</v>
      </c>
      <c r="D171" s="6">
        <v>248</v>
      </c>
      <c r="E171" s="6">
        <v>575</v>
      </c>
      <c r="F171" s="6">
        <v>314</v>
      </c>
      <c r="G171" s="6">
        <v>277</v>
      </c>
      <c r="H171" s="6">
        <v>67</v>
      </c>
      <c r="I171" s="6">
        <v>177</v>
      </c>
      <c r="J171" s="6">
        <v>102</v>
      </c>
      <c r="K171" s="6">
        <v>0</v>
      </c>
      <c r="L171" s="6">
        <v>0</v>
      </c>
      <c r="M171" s="6">
        <v>0</v>
      </c>
      <c r="N171" s="6">
        <v>0</v>
      </c>
    </row>
    <row r="172" spans="1:14" ht="12.75">
      <c r="A172" s="28"/>
      <c r="B172" s="6" t="s">
        <v>26</v>
      </c>
      <c r="C172" s="6">
        <v>83</v>
      </c>
      <c r="D172" s="6">
        <v>15</v>
      </c>
      <c r="E172" s="6">
        <v>37</v>
      </c>
      <c r="F172" s="6">
        <v>39</v>
      </c>
      <c r="G172" s="6">
        <v>10</v>
      </c>
      <c r="H172" s="6">
        <v>17</v>
      </c>
      <c r="I172" s="6">
        <v>21</v>
      </c>
      <c r="J172" s="6">
        <v>3</v>
      </c>
      <c r="K172" s="6">
        <v>0</v>
      </c>
      <c r="L172" s="6">
        <v>0</v>
      </c>
      <c r="M172" s="6">
        <v>0</v>
      </c>
      <c r="N172" s="6">
        <v>0</v>
      </c>
    </row>
    <row r="173" spans="1:14" ht="12.75">
      <c r="A173" s="28"/>
      <c r="B173" s="6" t="s">
        <v>27</v>
      </c>
      <c r="C173" s="6">
        <v>247</v>
      </c>
      <c r="D173" s="6">
        <v>24</v>
      </c>
      <c r="E173" s="6">
        <v>131</v>
      </c>
      <c r="F173" s="6">
        <v>80</v>
      </c>
      <c r="G173" s="6">
        <v>44</v>
      </c>
      <c r="H173" s="6">
        <v>63</v>
      </c>
      <c r="I173" s="6">
        <v>57</v>
      </c>
      <c r="J173" s="6">
        <v>9</v>
      </c>
      <c r="K173" s="6">
        <v>24</v>
      </c>
      <c r="L173" s="6">
        <v>0</v>
      </c>
      <c r="M173" s="6">
        <v>0</v>
      </c>
      <c r="N173" s="6">
        <v>2</v>
      </c>
    </row>
    <row r="174" spans="1:14" ht="12.75">
      <c r="A174" s="28"/>
      <c r="B174" s="6" t="s">
        <v>28</v>
      </c>
      <c r="C174" s="6">
        <v>1715</v>
      </c>
      <c r="D174" s="6">
        <v>263</v>
      </c>
      <c r="E174" s="6">
        <v>804</v>
      </c>
      <c r="F174" s="6">
        <v>560</v>
      </c>
      <c r="G174" s="6">
        <v>26</v>
      </c>
      <c r="H174" s="6">
        <v>168</v>
      </c>
      <c r="I174" s="6">
        <v>452</v>
      </c>
      <c r="J174" s="6">
        <v>5</v>
      </c>
      <c r="K174" s="6">
        <v>391</v>
      </c>
      <c r="L174" s="6">
        <v>338</v>
      </c>
      <c r="M174" s="6">
        <v>62</v>
      </c>
      <c r="N174" s="6">
        <v>11</v>
      </c>
    </row>
    <row r="175" spans="1:256" s="6" customFormat="1" ht="12.75">
      <c r="A175" s="28"/>
      <c r="B175" s="6" t="s">
        <v>29</v>
      </c>
      <c r="C175" s="6">
        <v>879</v>
      </c>
      <c r="D175" s="6">
        <v>101</v>
      </c>
      <c r="E175" s="6">
        <v>484</v>
      </c>
      <c r="F175" s="6">
        <v>372</v>
      </c>
      <c r="G175" s="6">
        <v>0</v>
      </c>
      <c r="H175" s="6">
        <v>77</v>
      </c>
      <c r="I175" s="6">
        <v>201</v>
      </c>
      <c r="J175" s="6">
        <v>1</v>
      </c>
      <c r="K175" s="6">
        <v>129</v>
      </c>
      <c r="L175" s="6">
        <v>32</v>
      </c>
      <c r="M175" s="6">
        <v>128</v>
      </c>
      <c r="N175" s="6">
        <v>59</v>
      </c>
      <c r="P175" s="2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D175" s="29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R175" s="29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F175" s="29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T175" s="29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H175" s="29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V175" s="29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J175" s="29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X175" s="29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L175" s="29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Z175" s="29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N175" s="29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B175" s="29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P175" s="29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D175" s="29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R175" s="29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F175" s="29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T175" s="29"/>
      <c r="IU175" s="30"/>
      <c r="IV175" s="30"/>
    </row>
    <row r="176" spans="1:14" s="22" customFormat="1" ht="13.5" thickBot="1">
      <c r="A176" s="28"/>
      <c r="B176" s="23" t="s">
        <v>30</v>
      </c>
      <c r="C176" s="23">
        <v>235</v>
      </c>
      <c r="D176" s="23">
        <v>29</v>
      </c>
      <c r="E176" s="23">
        <v>113</v>
      </c>
      <c r="F176" s="23">
        <v>36</v>
      </c>
      <c r="G176" s="23">
        <v>22</v>
      </c>
      <c r="H176" s="23">
        <v>24</v>
      </c>
      <c r="I176" s="23">
        <v>38</v>
      </c>
      <c r="J176" s="23">
        <v>81</v>
      </c>
      <c r="K176" s="23">
        <v>0</v>
      </c>
      <c r="L176" s="23">
        <v>16</v>
      </c>
      <c r="M176" s="23">
        <v>0</v>
      </c>
      <c r="N176" s="23">
        <v>3</v>
      </c>
    </row>
    <row r="177" spans="1:14" s="22" customFormat="1" ht="13.5" thickBot="1">
      <c r="A177" s="23"/>
      <c r="B177" s="25" t="s">
        <v>11</v>
      </c>
      <c r="C177" s="75">
        <f>SUM(C170:C176)</f>
        <v>4382</v>
      </c>
      <c r="D177" s="75">
        <f aca="true" t="shared" si="7" ref="D177:N177">SUM(D170:D176)</f>
        <v>697</v>
      </c>
      <c r="E177" s="75">
        <f t="shared" si="7"/>
        <v>2185</v>
      </c>
      <c r="F177" s="75">
        <f t="shared" si="7"/>
        <v>1407</v>
      </c>
      <c r="G177" s="75">
        <f t="shared" si="7"/>
        <v>565</v>
      </c>
      <c r="H177" s="75">
        <f t="shared" si="7"/>
        <v>443</v>
      </c>
      <c r="I177" s="75">
        <f t="shared" si="7"/>
        <v>961</v>
      </c>
      <c r="J177" s="75">
        <f t="shared" si="7"/>
        <v>202</v>
      </c>
      <c r="K177" s="75">
        <f t="shared" si="7"/>
        <v>544</v>
      </c>
      <c r="L177" s="75">
        <f t="shared" si="7"/>
        <v>386</v>
      </c>
      <c r="M177" s="75">
        <f t="shared" si="7"/>
        <v>190</v>
      </c>
      <c r="N177" s="75">
        <f t="shared" si="7"/>
        <v>75</v>
      </c>
    </row>
    <row r="178" spans="1:14" s="22" customFormat="1" ht="12.75">
      <c r="A178" s="28" t="s">
        <v>14</v>
      </c>
      <c r="B178" s="6" t="s">
        <v>24</v>
      </c>
      <c r="C178" s="6">
        <v>329</v>
      </c>
      <c r="D178" s="6">
        <v>47</v>
      </c>
      <c r="E178" s="6">
        <v>148</v>
      </c>
      <c r="F178" s="6">
        <v>68</v>
      </c>
      <c r="G178" s="6">
        <v>162</v>
      </c>
      <c r="H178" s="6">
        <v>11</v>
      </c>
      <c r="I178" s="6">
        <v>15</v>
      </c>
      <c r="J178" s="6">
        <v>9</v>
      </c>
      <c r="K178" s="6">
        <v>0</v>
      </c>
      <c r="L178" s="6">
        <v>0</v>
      </c>
      <c r="M178" s="6">
        <v>0</v>
      </c>
      <c r="N178" s="6">
        <v>0</v>
      </c>
    </row>
    <row r="179" spans="1:14" s="22" customFormat="1" ht="12.75">
      <c r="A179" s="28"/>
      <c r="B179" s="6" t="s">
        <v>25</v>
      </c>
      <c r="C179" s="6">
        <v>273</v>
      </c>
      <c r="D179" s="6">
        <v>16</v>
      </c>
      <c r="E179" s="6">
        <v>187</v>
      </c>
      <c r="F179" s="6">
        <v>30</v>
      </c>
      <c r="G179" s="6">
        <v>118</v>
      </c>
      <c r="H179" s="6">
        <v>35</v>
      </c>
      <c r="I179" s="6">
        <v>39</v>
      </c>
      <c r="J179" s="6">
        <v>12</v>
      </c>
      <c r="K179" s="6">
        <v>0</v>
      </c>
      <c r="L179" s="6">
        <v>0</v>
      </c>
      <c r="M179" s="6">
        <v>0</v>
      </c>
      <c r="N179" s="6">
        <v>0</v>
      </c>
    </row>
    <row r="180" spans="1:14" s="22" customFormat="1" ht="12.75">
      <c r="A180" s="28"/>
      <c r="B180" s="6" t="s">
        <v>26</v>
      </c>
      <c r="C180" s="6">
        <v>49</v>
      </c>
      <c r="D180" s="6">
        <v>6</v>
      </c>
      <c r="E180" s="6">
        <v>12</v>
      </c>
      <c r="F180" s="6">
        <v>48</v>
      </c>
      <c r="G180" s="6">
        <v>13</v>
      </c>
      <c r="H180" s="6">
        <v>0</v>
      </c>
      <c r="I180" s="6">
        <v>6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</row>
    <row r="181" spans="1:14" s="22" customFormat="1" ht="12.75">
      <c r="A181" s="28"/>
      <c r="B181" s="6" t="s">
        <v>27</v>
      </c>
      <c r="C181" s="6">
        <v>171</v>
      </c>
      <c r="D181" s="6">
        <v>22</v>
      </c>
      <c r="E181" s="6">
        <v>81</v>
      </c>
      <c r="F181" s="6">
        <v>48</v>
      </c>
      <c r="G181" s="6">
        <v>28</v>
      </c>
      <c r="H181" s="6">
        <v>37</v>
      </c>
      <c r="I181" s="6">
        <v>25</v>
      </c>
      <c r="J181" s="6">
        <v>0</v>
      </c>
      <c r="K181" s="6">
        <v>12</v>
      </c>
      <c r="L181" s="6">
        <v>0</v>
      </c>
      <c r="M181" s="6">
        <v>1</v>
      </c>
      <c r="N181" s="6">
        <v>1</v>
      </c>
    </row>
    <row r="182" spans="1:14" s="22" customFormat="1" ht="12.75">
      <c r="A182" s="28"/>
      <c r="B182" s="6" t="s">
        <v>28</v>
      </c>
      <c r="C182" s="6">
        <v>1272</v>
      </c>
      <c r="D182" s="6">
        <v>242</v>
      </c>
      <c r="E182" s="6">
        <v>555</v>
      </c>
      <c r="F182" s="6">
        <v>427</v>
      </c>
      <c r="G182" s="6">
        <v>0</v>
      </c>
      <c r="H182" s="6">
        <v>216</v>
      </c>
      <c r="I182" s="6">
        <v>400</v>
      </c>
      <c r="J182" s="6">
        <v>13</v>
      </c>
      <c r="K182" s="6">
        <v>333</v>
      </c>
      <c r="L182" s="6">
        <v>369</v>
      </c>
      <c r="M182" s="6">
        <v>236</v>
      </c>
      <c r="N182" s="6">
        <v>46</v>
      </c>
    </row>
    <row r="183" spans="1:256" s="6" customFormat="1" ht="12.75">
      <c r="A183" s="28"/>
      <c r="B183" s="6" t="s">
        <v>29</v>
      </c>
      <c r="C183" s="6">
        <v>627</v>
      </c>
      <c r="D183" s="6">
        <v>98</v>
      </c>
      <c r="E183" s="6">
        <v>249</v>
      </c>
      <c r="F183" s="6">
        <v>234</v>
      </c>
      <c r="G183" s="6">
        <v>0</v>
      </c>
      <c r="H183" s="6">
        <v>98</v>
      </c>
      <c r="I183" s="6">
        <v>172</v>
      </c>
      <c r="J183" s="6">
        <v>14</v>
      </c>
      <c r="K183" s="6">
        <v>184</v>
      </c>
      <c r="L183" s="6">
        <v>88</v>
      </c>
      <c r="M183" s="6">
        <v>38</v>
      </c>
      <c r="N183" s="6">
        <v>16</v>
      </c>
      <c r="P183" s="29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D183" s="29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R183" s="29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F183" s="29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T183" s="29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H183" s="29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V183" s="29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J183" s="29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X183" s="29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L183" s="29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Z183" s="29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N183" s="29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B183" s="29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P183" s="29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D183" s="29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R183" s="29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F183" s="29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T183" s="29"/>
      <c r="IU183" s="30"/>
      <c r="IV183" s="30"/>
    </row>
    <row r="184" spans="1:14" s="22" customFormat="1" ht="13.5" thickBot="1">
      <c r="A184" s="28"/>
      <c r="B184" s="23" t="s">
        <v>30</v>
      </c>
      <c r="C184" s="23">
        <v>141</v>
      </c>
      <c r="D184" s="23">
        <v>13</v>
      </c>
      <c r="E184" s="23">
        <v>55</v>
      </c>
      <c r="F184" s="23">
        <v>41</v>
      </c>
      <c r="G184" s="23">
        <v>0</v>
      </c>
      <c r="H184" s="23">
        <v>2</v>
      </c>
      <c r="I184" s="23">
        <v>58</v>
      </c>
      <c r="J184" s="23">
        <v>46</v>
      </c>
      <c r="K184" s="23">
        <v>19</v>
      </c>
      <c r="L184" s="23">
        <v>0</v>
      </c>
      <c r="M184" s="23">
        <v>6</v>
      </c>
      <c r="N184" s="23">
        <v>0</v>
      </c>
    </row>
    <row r="185" spans="1:14" ht="13.5" thickBot="1">
      <c r="A185" s="23"/>
      <c r="B185" s="25" t="s">
        <v>11</v>
      </c>
      <c r="C185" s="75">
        <f>SUM(C178:C184)</f>
        <v>2862</v>
      </c>
      <c r="D185" s="75">
        <f aca="true" t="shared" si="8" ref="D185:N185">SUM(D178:D184)</f>
        <v>444</v>
      </c>
      <c r="E185" s="75">
        <f t="shared" si="8"/>
        <v>1287</v>
      </c>
      <c r="F185" s="75">
        <f t="shared" si="8"/>
        <v>896</v>
      </c>
      <c r="G185" s="75">
        <f t="shared" si="8"/>
        <v>321</v>
      </c>
      <c r="H185" s="75">
        <f t="shared" si="8"/>
        <v>399</v>
      </c>
      <c r="I185" s="75">
        <f t="shared" si="8"/>
        <v>715</v>
      </c>
      <c r="J185" s="75">
        <f t="shared" si="8"/>
        <v>94</v>
      </c>
      <c r="K185" s="75">
        <f t="shared" si="8"/>
        <v>548</v>
      </c>
      <c r="L185" s="75">
        <f t="shared" si="8"/>
        <v>457</v>
      </c>
      <c r="M185" s="75">
        <f t="shared" si="8"/>
        <v>281</v>
      </c>
      <c r="N185" s="75">
        <f t="shared" si="8"/>
        <v>63</v>
      </c>
    </row>
    <row r="186" spans="1:14" ht="12.75">
      <c r="A186" s="28" t="s">
        <v>15</v>
      </c>
      <c r="B186" s="6" t="s">
        <v>24</v>
      </c>
      <c r="C186" s="6">
        <v>84</v>
      </c>
      <c r="D186" s="6">
        <v>10</v>
      </c>
      <c r="E186" s="6">
        <v>38</v>
      </c>
      <c r="F186" s="6">
        <v>14</v>
      </c>
      <c r="G186" s="6">
        <v>66</v>
      </c>
      <c r="H186" s="6">
        <v>7</v>
      </c>
      <c r="I186" s="6">
        <v>7</v>
      </c>
      <c r="J186" s="6">
        <v>0</v>
      </c>
      <c r="K186" s="6">
        <v>4</v>
      </c>
      <c r="L186" s="6">
        <v>0</v>
      </c>
      <c r="M186" s="6">
        <v>0</v>
      </c>
      <c r="N186" s="6">
        <v>0</v>
      </c>
    </row>
    <row r="187" spans="1:14" ht="12.75">
      <c r="A187" s="28"/>
      <c r="B187" s="6" t="s">
        <v>25</v>
      </c>
      <c r="C187" s="6">
        <v>654</v>
      </c>
      <c r="D187" s="6">
        <v>47</v>
      </c>
      <c r="E187" s="6">
        <v>390</v>
      </c>
      <c r="F187" s="6">
        <v>132</v>
      </c>
      <c r="G187" s="6">
        <v>207</v>
      </c>
      <c r="H187" s="6">
        <v>47</v>
      </c>
      <c r="I187" s="6">
        <v>173</v>
      </c>
      <c r="J187" s="6">
        <v>50</v>
      </c>
      <c r="K187" s="6">
        <v>1</v>
      </c>
      <c r="L187" s="6">
        <v>72</v>
      </c>
      <c r="M187" s="6">
        <v>0</v>
      </c>
      <c r="N187" s="6">
        <v>6</v>
      </c>
    </row>
    <row r="188" spans="1:14" ht="12.75">
      <c r="A188" s="28"/>
      <c r="B188" s="6" t="s">
        <v>26</v>
      </c>
      <c r="C188" s="6">
        <v>43</v>
      </c>
      <c r="D188" s="6">
        <v>5</v>
      </c>
      <c r="E188" s="6">
        <v>26</v>
      </c>
      <c r="F188" s="6">
        <v>7</v>
      </c>
      <c r="G188" s="6">
        <v>14</v>
      </c>
      <c r="H188" s="6">
        <v>6</v>
      </c>
      <c r="I188" s="6">
        <v>3</v>
      </c>
      <c r="J188" s="6">
        <v>1</v>
      </c>
      <c r="K188" s="6">
        <v>0</v>
      </c>
      <c r="L188" s="6">
        <v>0</v>
      </c>
      <c r="M188" s="6">
        <v>0</v>
      </c>
      <c r="N188" s="6">
        <v>0</v>
      </c>
    </row>
    <row r="189" spans="1:14" ht="12.75">
      <c r="A189" s="28"/>
      <c r="B189" s="6" t="s">
        <v>27</v>
      </c>
      <c r="C189" s="6">
        <v>70</v>
      </c>
      <c r="D189" s="6">
        <v>6</v>
      </c>
      <c r="E189" s="6">
        <v>48</v>
      </c>
      <c r="F189" s="6">
        <v>25</v>
      </c>
      <c r="G189" s="6">
        <v>1</v>
      </c>
      <c r="H189" s="6">
        <v>3</v>
      </c>
      <c r="I189" s="6">
        <v>41</v>
      </c>
      <c r="J189" s="6">
        <v>0</v>
      </c>
      <c r="K189" s="6">
        <v>1</v>
      </c>
      <c r="L189" s="6">
        <v>0</v>
      </c>
      <c r="M189" s="6">
        <v>0</v>
      </c>
      <c r="N189" s="6">
        <v>0</v>
      </c>
    </row>
    <row r="190" spans="1:14" ht="12.75">
      <c r="A190" s="28"/>
      <c r="B190" s="6" t="s">
        <v>28</v>
      </c>
      <c r="C190" s="6">
        <v>1194</v>
      </c>
      <c r="D190" s="6">
        <v>171</v>
      </c>
      <c r="E190" s="6">
        <v>629</v>
      </c>
      <c r="F190" s="6">
        <v>421</v>
      </c>
      <c r="G190" s="6">
        <v>56</v>
      </c>
      <c r="H190" s="6">
        <v>172</v>
      </c>
      <c r="I190" s="6">
        <v>422</v>
      </c>
      <c r="J190" s="6">
        <v>24</v>
      </c>
      <c r="K190" s="6">
        <v>383</v>
      </c>
      <c r="L190" s="6">
        <v>120</v>
      </c>
      <c r="M190" s="6">
        <v>4</v>
      </c>
      <c r="N190" s="6">
        <v>60</v>
      </c>
    </row>
    <row r="191" spans="1:256" s="6" customFormat="1" ht="12.75">
      <c r="A191" s="28"/>
      <c r="B191" s="6" t="s">
        <v>29</v>
      </c>
      <c r="C191" s="6">
        <v>259</v>
      </c>
      <c r="D191" s="6">
        <v>41</v>
      </c>
      <c r="E191" s="6">
        <v>140</v>
      </c>
      <c r="F191" s="6">
        <v>92</v>
      </c>
      <c r="G191" s="6">
        <v>19</v>
      </c>
      <c r="H191" s="6">
        <v>7</v>
      </c>
      <c r="I191" s="6">
        <v>33</v>
      </c>
      <c r="J191" s="6">
        <v>4</v>
      </c>
      <c r="K191" s="6">
        <v>50</v>
      </c>
      <c r="L191" s="6">
        <v>17</v>
      </c>
      <c r="M191" s="6">
        <v>28</v>
      </c>
      <c r="N191" s="6">
        <v>21</v>
      </c>
      <c r="P191" s="29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D191" s="29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R191" s="29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F191" s="29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T191" s="29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H191" s="29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V191" s="29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J191" s="29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X191" s="29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L191" s="29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Z191" s="29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N191" s="29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B191" s="29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P191" s="29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D191" s="29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R191" s="29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F191" s="29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T191" s="29"/>
      <c r="IU191" s="30"/>
      <c r="IV191" s="30"/>
    </row>
    <row r="192" spans="1:14" s="22" customFormat="1" ht="13.5" thickBot="1">
      <c r="A192" s="28"/>
      <c r="B192" s="23" t="s">
        <v>30</v>
      </c>
      <c r="C192" s="23">
        <v>162</v>
      </c>
      <c r="D192" s="23">
        <v>9</v>
      </c>
      <c r="E192" s="23">
        <v>106</v>
      </c>
      <c r="F192" s="23">
        <v>35</v>
      </c>
      <c r="G192" s="23">
        <v>0</v>
      </c>
      <c r="H192" s="23">
        <v>9</v>
      </c>
      <c r="I192" s="23">
        <v>101</v>
      </c>
      <c r="J192" s="23">
        <v>39</v>
      </c>
      <c r="K192" s="23">
        <v>5</v>
      </c>
      <c r="L192" s="23">
        <v>0</v>
      </c>
      <c r="M192" s="23">
        <v>0</v>
      </c>
      <c r="N192" s="23">
        <v>0</v>
      </c>
    </row>
    <row r="193" spans="1:14" s="22" customFormat="1" ht="13.5" thickBot="1">
      <c r="A193" s="23"/>
      <c r="B193" s="25" t="s">
        <v>11</v>
      </c>
      <c r="C193" s="75">
        <f>SUM(C186:C192)</f>
        <v>2466</v>
      </c>
      <c r="D193" s="75">
        <f aca="true" t="shared" si="9" ref="D193:N193">SUM(D186:D192)</f>
        <v>289</v>
      </c>
      <c r="E193" s="75">
        <f t="shared" si="9"/>
        <v>1377</v>
      </c>
      <c r="F193" s="75">
        <f t="shared" si="9"/>
        <v>726</v>
      </c>
      <c r="G193" s="75">
        <f t="shared" si="9"/>
        <v>363</v>
      </c>
      <c r="H193" s="75">
        <f t="shared" si="9"/>
        <v>251</v>
      </c>
      <c r="I193" s="75">
        <f t="shared" si="9"/>
        <v>780</v>
      </c>
      <c r="J193" s="75">
        <f t="shared" si="9"/>
        <v>118</v>
      </c>
      <c r="K193" s="75">
        <f t="shared" si="9"/>
        <v>444</v>
      </c>
      <c r="L193" s="75">
        <f t="shared" si="9"/>
        <v>209</v>
      </c>
      <c r="M193" s="75">
        <f t="shared" si="9"/>
        <v>32</v>
      </c>
      <c r="N193" s="75">
        <f t="shared" si="9"/>
        <v>87</v>
      </c>
    </row>
    <row r="194" spans="1:14" s="22" customFormat="1" ht="15">
      <c r="A194" s="1" t="s">
        <v>42</v>
      </c>
      <c r="B194" s="26"/>
      <c r="C194" s="26"/>
      <c r="D194" s="26"/>
      <c r="E194"/>
      <c r="F194"/>
      <c r="G194"/>
      <c r="H194"/>
      <c r="I194"/>
      <c r="J194"/>
      <c r="K194"/>
      <c r="L194"/>
      <c r="M194"/>
      <c r="N194"/>
    </row>
    <row r="195" spans="1:14" s="22" customFormat="1" ht="15.75" thickBot="1">
      <c r="A195" s="31"/>
      <c r="B195" s="26"/>
      <c r="C195" s="26"/>
      <c r="D195" s="26"/>
      <c r="E195"/>
      <c r="F195"/>
      <c r="G195"/>
      <c r="H195"/>
      <c r="I195"/>
      <c r="J195"/>
      <c r="K195"/>
      <c r="L195"/>
      <c r="M195"/>
      <c r="N195"/>
    </row>
    <row r="196" spans="1:14" s="22" customFormat="1" ht="51.75" thickBot="1">
      <c r="A196" s="3" t="s">
        <v>0</v>
      </c>
      <c r="B196" s="3" t="s">
        <v>22</v>
      </c>
      <c r="C196" s="3" t="s">
        <v>43</v>
      </c>
      <c r="D196" s="3" t="s">
        <v>31</v>
      </c>
      <c r="E196" s="3" t="s">
        <v>32</v>
      </c>
      <c r="F196" s="3" t="s">
        <v>33</v>
      </c>
      <c r="G196" s="3" t="s">
        <v>34</v>
      </c>
      <c r="H196" s="3" t="s">
        <v>35</v>
      </c>
      <c r="I196" s="3" t="s">
        <v>36</v>
      </c>
      <c r="J196" s="3" t="s">
        <v>37</v>
      </c>
      <c r="K196" s="3" t="s">
        <v>38</v>
      </c>
      <c r="L196" s="3" t="s">
        <v>39</v>
      </c>
      <c r="M196" s="3" t="s">
        <v>40</v>
      </c>
      <c r="N196" s="3" t="s">
        <v>41</v>
      </c>
    </row>
    <row r="197" spans="1:256" s="6" customFormat="1" ht="12.75">
      <c r="A197" s="28" t="s">
        <v>16</v>
      </c>
      <c r="B197" s="6" t="s">
        <v>25</v>
      </c>
      <c r="C197" s="6">
        <v>341</v>
      </c>
      <c r="D197" s="6">
        <v>34</v>
      </c>
      <c r="E197" s="6">
        <v>169</v>
      </c>
      <c r="F197" s="6">
        <v>52</v>
      </c>
      <c r="G197" s="6">
        <v>172</v>
      </c>
      <c r="H197" s="6">
        <v>29</v>
      </c>
      <c r="I197" s="6">
        <v>65</v>
      </c>
      <c r="J197" s="6">
        <v>3</v>
      </c>
      <c r="K197" s="6">
        <v>0</v>
      </c>
      <c r="L197" s="6">
        <v>0</v>
      </c>
      <c r="M197" s="6">
        <v>0</v>
      </c>
      <c r="N197" s="6">
        <v>0</v>
      </c>
      <c r="P197" s="29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D197" s="29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R197" s="29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F197" s="29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T197" s="29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H197" s="29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V197" s="29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J197" s="29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X197" s="29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L197" s="29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Z197" s="29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N197" s="29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B197" s="29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P197" s="29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D197" s="29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R197" s="29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F197" s="29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T197" s="29"/>
      <c r="IU197" s="30"/>
      <c r="IV197" s="30"/>
    </row>
    <row r="198" spans="1:14" s="22" customFormat="1" ht="12.75">
      <c r="A198" s="28"/>
      <c r="B198" s="6" t="s">
        <v>27</v>
      </c>
      <c r="C198" s="6">
        <v>277</v>
      </c>
      <c r="D198" s="6">
        <v>34</v>
      </c>
      <c r="E198" s="6">
        <v>184</v>
      </c>
      <c r="F198" s="6">
        <v>81</v>
      </c>
      <c r="G198" s="6">
        <v>60</v>
      </c>
      <c r="H198" s="6">
        <v>61</v>
      </c>
      <c r="I198" s="6">
        <v>48</v>
      </c>
      <c r="J198" s="6">
        <v>9</v>
      </c>
      <c r="K198" s="6">
        <v>35</v>
      </c>
      <c r="L198" s="6">
        <v>0</v>
      </c>
      <c r="M198" s="6">
        <v>0</v>
      </c>
      <c r="N198" s="6">
        <v>2</v>
      </c>
    </row>
    <row r="199" spans="1:14" s="22" customFormat="1" ht="12.75">
      <c r="A199" s="28"/>
      <c r="B199" s="6" t="s">
        <v>28</v>
      </c>
      <c r="C199" s="6">
        <v>1147</v>
      </c>
      <c r="D199" s="6">
        <v>173</v>
      </c>
      <c r="E199" s="6">
        <v>507</v>
      </c>
      <c r="F199" s="6">
        <v>312</v>
      </c>
      <c r="G199" s="6">
        <v>0</v>
      </c>
      <c r="H199" s="6">
        <v>114</v>
      </c>
      <c r="I199" s="6">
        <v>477</v>
      </c>
      <c r="J199" s="6">
        <v>50</v>
      </c>
      <c r="K199" s="6">
        <v>164</v>
      </c>
      <c r="L199" s="6">
        <v>205</v>
      </c>
      <c r="M199" s="6">
        <v>39</v>
      </c>
      <c r="N199" s="6">
        <v>11</v>
      </c>
    </row>
    <row r="200" spans="1:14" s="22" customFormat="1" ht="12.75">
      <c r="A200" s="28"/>
      <c r="B200" s="6" t="s">
        <v>29</v>
      </c>
      <c r="C200" s="6">
        <v>242</v>
      </c>
      <c r="D200" s="6">
        <v>33</v>
      </c>
      <c r="E200" s="6">
        <v>120</v>
      </c>
      <c r="F200" s="6">
        <v>123</v>
      </c>
      <c r="G200" s="6">
        <v>0</v>
      </c>
      <c r="H200" s="6">
        <v>66</v>
      </c>
      <c r="I200" s="6">
        <v>70</v>
      </c>
      <c r="J200" s="6">
        <v>6</v>
      </c>
      <c r="K200" s="6">
        <v>105</v>
      </c>
      <c r="L200" s="6">
        <v>53</v>
      </c>
      <c r="M200" s="6">
        <v>6</v>
      </c>
      <c r="N200" s="6">
        <v>24</v>
      </c>
    </row>
    <row r="201" spans="1:14" s="22" customFormat="1" ht="13.5" thickBot="1">
      <c r="A201" s="28"/>
      <c r="B201" s="23" t="s">
        <v>30</v>
      </c>
      <c r="C201" s="23">
        <v>61</v>
      </c>
      <c r="D201" s="23">
        <v>6</v>
      </c>
      <c r="E201" s="23">
        <v>31</v>
      </c>
      <c r="F201" s="23">
        <v>5</v>
      </c>
      <c r="G201" s="23">
        <v>0</v>
      </c>
      <c r="H201" s="23">
        <v>3</v>
      </c>
      <c r="I201" s="23">
        <v>15</v>
      </c>
      <c r="J201" s="23">
        <v>15</v>
      </c>
      <c r="K201" s="23">
        <v>0</v>
      </c>
      <c r="L201" s="23">
        <v>15</v>
      </c>
      <c r="M201" s="23">
        <v>5</v>
      </c>
      <c r="N201" s="23">
        <v>1</v>
      </c>
    </row>
    <row r="202" spans="1:14" s="22" customFormat="1" ht="13.5" thickBot="1">
      <c r="A202" s="23"/>
      <c r="B202" s="25" t="s">
        <v>11</v>
      </c>
      <c r="C202" s="75">
        <f>SUM(C197:C201)</f>
        <v>2068</v>
      </c>
      <c r="D202" s="75">
        <f aca="true" t="shared" si="10" ref="D202:N202">SUM(D197:D201)</f>
        <v>280</v>
      </c>
      <c r="E202" s="75">
        <f t="shared" si="10"/>
        <v>1011</v>
      </c>
      <c r="F202" s="75">
        <f t="shared" si="10"/>
        <v>573</v>
      </c>
      <c r="G202" s="75">
        <f t="shared" si="10"/>
        <v>232</v>
      </c>
      <c r="H202" s="75">
        <f t="shared" si="10"/>
        <v>273</v>
      </c>
      <c r="I202" s="75">
        <f t="shared" si="10"/>
        <v>675</v>
      </c>
      <c r="J202" s="75">
        <f t="shared" si="10"/>
        <v>83</v>
      </c>
      <c r="K202" s="75">
        <f t="shared" si="10"/>
        <v>304</v>
      </c>
      <c r="L202" s="75">
        <f t="shared" si="10"/>
        <v>273</v>
      </c>
      <c r="M202" s="75">
        <f t="shared" si="10"/>
        <v>50</v>
      </c>
      <c r="N202" s="75">
        <f t="shared" si="10"/>
        <v>38</v>
      </c>
    </row>
    <row r="203" spans="1:14" s="22" customFormat="1" ht="12.75">
      <c r="A203" s="28" t="s">
        <v>17</v>
      </c>
      <c r="B203" s="6" t="s">
        <v>24</v>
      </c>
      <c r="C203" s="6">
        <v>160</v>
      </c>
      <c r="D203" s="6">
        <v>7</v>
      </c>
      <c r="E203" s="6">
        <v>66</v>
      </c>
      <c r="F203" s="6">
        <v>44</v>
      </c>
      <c r="G203" s="6">
        <v>111</v>
      </c>
      <c r="H203" s="6">
        <v>13</v>
      </c>
      <c r="I203" s="6">
        <v>24</v>
      </c>
      <c r="J203" s="6">
        <v>2</v>
      </c>
      <c r="K203" s="6">
        <v>3</v>
      </c>
      <c r="L203" s="6">
        <v>0</v>
      </c>
      <c r="M203" s="6">
        <v>0</v>
      </c>
      <c r="N203" s="6">
        <v>0</v>
      </c>
    </row>
    <row r="204" spans="1:14" s="22" customFormat="1" ht="12.75">
      <c r="A204" s="28"/>
      <c r="B204" s="6" t="s">
        <v>25</v>
      </c>
      <c r="C204" s="6">
        <v>428</v>
      </c>
      <c r="D204" s="6">
        <v>58</v>
      </c>
      <c r="E204" s="6">
        <v>235</v>
      </c>
      <c r="F204" s="6">
        <v>103</v>
      </c>
      <c r="G204" s="6">
        <v>136</v>
      </c>
      <c r="H204" s="6">
        <v>39</v>
      </c>
      <c r="I204" s="6">
        <v>64</v>
      </c>
      <c r="J204" s="6">
        <v>1</v>
      </c>
      <c r="K204" s="6">
        <v>5</v>
      </c>
      <c r="L204" s="6">
        <v>0</v>
      </c>
      <c r="M204" s="6">
        <v>0</v>
      </c>
      <c r="N204" s="6">
        <v>0</v>
      </c>
    </row>
    <row r="205" spans="1:256" s="6" customFormat="1" ht="12.75">
      <c r="A205" s="28"/>
      <c r="B205" s="6" t="s">
        <v>26</v>
      </c>
      <c r="C205" s="6">
        <v>15</v>
      </c>
      <c r="D205" s="6">
        <v>1</v>
      </c>
      <c r="E205" s="6">
        <v>0</v>
      </c>
      <c r="F205" s="6">
        <v>12</v>
      </c>
      <c r="G205" s="6">
        <v>0</v>
      </c>
      <c r="H205" s="6">
        <v>1</v>
      </c>
      <c r="I205" s="6">
        <v>5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P205" s="29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D205" s="29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R205" s="29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F205" s="29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T205" s="29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H205" s="29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V205" s="29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J205" s="29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X205" s="29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L205" s="29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Z205" s="29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N205" s="29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B205" s="29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P205" s="29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D205" s="29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R205" s="29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F205" s="29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T205" s="29"/>
      <c r="IU205" s="30"/>
      <c r="IV205" s="30"/>
    </row>
    <row r="206" spans="1:14" s="22" customFormat="1" ht="12.75">
      <c r="A206" s="28"/>
      <c r="B206" s="6" t="s">
        <v>27</v>
      </c>
      <c r="C206" s="6">
        <v>207</v>
      </c>
      <c r="D206" s="6">
        <v>25</v>
      </c>
      <c r="E206" s="6">
        <v>90</v>
      </c>
      <c r="F206" s="6">
        <v>90</v>
      </c>
      <c r="G206" s="6">
        <v>35</v>
      </c>
      <c r="H206" s="6">
        <v>49</v>
      </c>
      <c r="I206" s="6">
        <v>42</v>
      </c>
      <c r="J206" s="6">
        <v>1</v>
      </c>
      <c r="K206" s="6">
        <v>15</v>
      </c>
      <c r="L206" s="6">
        <v>0</v>
      </c>
      <c r="M206" s="6">
        <v>0</v>
      </c>
      <c r="N206" s="6">
        <v>0</v>
      </c>
    </row>
    <row r="207" spans="1:14" s="22" customFormat="1" ht="12.75">
      <c r="A207" s="28"/>
      <c r="B207" s="6" t="s">
        <v>28</v>
      </c>
      <c r="C207" s="6">
        <v>1208</v>
      </c>
      <c r="D207" s="6">
        <v>153</v>
      </c>
      <c r="E207" s="6">
        <v>534</v>
      </c>
      <c r="F207" s="6">
        <v>364</v>
      </c>
      <c r="G207" s="6">
        <v>0</v>
      </c>
      <c r="H207" s="6">
        <v>109</v>
      </c>
      <c r="I207" s="6">
        <v>317</v>
      </c>
      <c r="J207" s="6">
        <v>0</v>
      </c>
      <c r="K207" s="6">
        <v>279</v>
      </c>
      <c r="L207" s="6">
        <v>247</v>
      </c>
      <c r="M207" s="6">
        <v>42</v>
      </c>
      <c r="N207" s="6">
        <v>20</v>
      </c>
    </row>
    <row r="208" spans="1:14" s="22" customFormat="1" ht="12.75">
      <c r="A208" s="28"/>
      <c r="B208" s="6" t="s">
        <v>29</v>
      </c>
      <c r="C208" s="6">
        <v>602</v>
      </c>
      <c r="D208" s="6">
        <v>78</v>
      </c>
      <c r="E208" s="6">
        <v>289</v>
      </c>
      <c r="F208" s="6">
        <v>225</v>
      </c>
      <c r="G208" s="6">
        <v>2</v>
      </c>
      <c r="H208" s="6">
        <v>90</v>
      </c>
      <c r="I208" s="6">
        <v>86</v>
      </c>
      <c r="J208" s="6">
        <v>12</v>
      </c>
      <c r="K208" s="6">
        <v>146</v>
      </c>
      <c r="L208" s="6">
        <v>86</v>
      </c>
      <c r="M208" s="6">
        <v>53</v>
      </c>
      <c r="N208" s="6">
        <v>10</v>
      </c>
    </row>
    <row r="209" spans="1:14" s="22" customFormat="1" ht="13.5" thickBot="1">
      <c r="A209" s="28"/>
      <c r="B209" s="23" t="s">
        <v>30</v>
      </c>
      <c r="C209" s="23">
        <v>154</v>
      </c>
      <c r="D209" s="23">
        <v>23</v>
      </c>
      <c r="E209" s="23">
        <v>72</v>
      </c>
      <c r="F209" s="23">
        <v>42</v>
      </c>
      <c r="G209" s="23">
        <v>0</v>
      </c>
      <c r="H209" s="23">
        <v>32</v>
      </c>
      <c r="I209" s="23">
        <v>38</v>
      </c>
      <c r="J209" s="23">
        <v>43</v>
      </c>
      <c r="K209" s="23">
        <v>7</v>
      </c>
      <c r="L209" s="23">
        <v>12</v>
      </c>
      <c r="M209" s="23">
        <v>9</v>
      </c>
      <c r="N209" s="23">
        <v>0</v>
      </c>
    </row>
    <row r="210" spans="1:14" s="22" customFormat="1" ht="13.5" thickBot="1">
      <c r="A210" s="23"/>
      <c r="B210" s="25" t="s">
        <v>11</v>
      </c>
      <c r="C210" s="75">
        <f>SUM(C203:C209)</f>
        <v>2774</v>
      </c>
      <c r="D210" s="75">
        <f aca="true" t="shared" si="11" ref="D210:N210">SUM(D203:D209)</f>
        <v>345</v>
      </c>
      <c r="E210" s="75">
        <f t="shared" si="11"/>
        <v>1286</v>
      </c>
      <c r="F210" s="75">
        <f t="shared" si="11"/>
        <v>880</v>
      </c>
      <c r="G210" s="75">
        <f t="shared" si="11"/>
        <v>284</v>
      </c>
      <c r="H210" s="75">
        <f t="shared" si="11"/>
        <v>333</v>
      </c>
      <c r="I210" s="75">
        <f t="shared" si="11"/>
        <v>576</v>
      </c>
      <c r="J210" s="75">
        <f t="shared" si="11"/>
        <v>59</v>
      </c>
      <c r="K210" s="75">
        <f t="shared" si="11"/>
        <v>455</v>
      </c>
      <c r="L210" s="75">
        <f t="shared" si="11"/>
        <v>345</v>
      </c>
      <c r="M210" s="75">
        <f t="shared" si="11"/>
        <v>104</v>
      </c>
      <c r="N210" s="75">
        <f t="shared" si="11"/>
        <v>30</v>
      </c>
    </row>
    <row r="211" spans="1:14" s="22" customFormat="1" ht="12.75">
      <c r="A211" s="28" t="s">
        <v>18</v>
      </c>
      <c r="B211" s="6" t="s">
        <v>24</v>
      </c>
      <c r="C211" s="6">
        <v>2404</v>
      </c>
      <c r="D211" s="6">
        <v>194</v>
      </c>
      <c r="E211" s="6">
        <v>828</v>
      </c>
      <c r="F211" s="6">
        <v>465</v>
      </c>
      <c r="G211" s="6">
        <v>1775</v>
      </c>
      <c r="H211" s="6">
        <v>267</v>
      </c>
      <c r="I211" s="6">
        <v>255</v>
      </c>
      <c r="J211" s="6">
        <v>57</v>
      </c>
      <c r="K211" s="6">
        <v>20</v>
      </c>
      <c r="L211" s="6">
        <v>0</v>
      </c>
      <c r="M211" s="6">
        <v>0</v>
      </c>
      <c r="N211" s="6">
        <v>0</v>
      </c>
    </row>
    <row r="212" spans="1:14" s="22" customFormat="1" ht="12.75">
      <c r="A212" s="28"/>
      <c r="B212" s="6" t="s">
        <v>25</v>
      </c>
      <c r="C212" s="6">
        <v>8492</v>
      </c>
      <c r="D212" s="6">
        <v>1327</v>
      </c>
      <c r="E212" s="6">
        <v>4694</v>
      </c>
      <c r="F212" s="6">
        <v>2249</v>
      </c>
      <c r="G212" s="6">
        <v>2756</v>
      </c>
      <c r="H212" s="6">
        <v>817</v>
      </c>
      <c r="I212" s="6">
        <v>1476</v>
      </c>
      <c r="J212" s="6">
        <v>567</v>
      </c>
      <c r="K212" s="6">
        <v>147</v>
      </c>
      <c r="L212" s="6">
        <v>19</v>
      </c>
      <c r="M212" s="6">
        <v>5</v>
      </c>
      <c r="N212" s="6">
        <v>46</v>
      </c>
    </row>
    <row r="213" spans="1:256" s="6" customFormat="1" ht="12.75">
      <c r="A213" s="28"/>
      <c r="B213" s="6" t="s">
        <v>26</v>
      </c>
      <c r="C213" s="6">
        <v>484</v>
      </c>
      <c r="D213" s="6">
        <v>45</v>
      </c>
      <c r="E213" s="6">
        <v>175</v>
      </c>
      <c r="F213" s="6">
        <v>308</v>
      </c>
      <c r="G213" s="6">
        <v>79</v>
      </c>
      <c r="H213" s="6">
        <v>64</v>
      </c>
      <c r="I213" s="6">
        <v>82</v>
      </c>
      <c r="J213" s="6">
        <v>21</v>
      </c>
      <c r="K213" s="6">
        <v>12</v>
      </c>
      <c r="L213" s="6">
        <v>2</v>
      </c>
      <c r="M213" s="6">
        <v>0</v>
      </c>
      <c r="N213" s="6">
        <v>1</v>
      </c>
      <c r="P213" s="29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D213" s="29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R213" s="29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F213" s="29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T213" s="29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H213" s="29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V213" s="29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J213" s="29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X213" s="29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L213" s="29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Z213" s="29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N213" s="29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B213" s="29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P213" s="29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D213" s="29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R213" s="29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F213" s="29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T213" s="29"/>
      <c r="IU213" s="30"/>
      <c r="IV213" s="30"/>
    </row>
    <row r="214" spans="1:14" s="22" customFormat="1" ht="12.75">
      <c r="A214" s="28"/>
      <c r="B214" s="6" t="s">
        <v>27</v>
      </c>
      <c r="C214" s="6">
        <v>2179</v>
      </c>
      <c r="D214" s="6">
        <v>381</v>
      </c>
      <c r="E214" s="6">
        <v>1138</v>
      </c>
      <c r="F214" s="6">
        <v>885</v>
      </c>
      <c r="G214" s="6">
        <v>432</v>
      </c>
      <c r="H214" s="6">
        <v>447</v>
      </c>
      <c r="I214" s="6">
        <v>441</v>
      </c>
      <c r="J214" s="6">
        <v>208</v>
      </c>
      <c r="K214" s="6">
        <v>153</v>
      </c>
      <c r="L214" s="6">
        <v>0</v>
      </c>
      <c r="M214" s="6">
        <v>0</v>
      </c>
      <c r="N214" s="6">
        <v>66</v>
      </c>
    </row>
    <row r="215" spans="1:14" s="22" customFormat="1" ht="12.75">
      <c r="A215" s="28"/>
      <c r="B215" s="6" t="s">
        <v>28</v>
      </c>
      <c r="C215" s="6">
        <v>13817</v>
      </c>
      <c r="D215" s="6">
        <v>2097</v>
      </c>
      <c r="E215" s="6">
        <v>6330</v>
      </c>
      <c r="F215" s="6">
        <v>5014</v>
      </c>
      <c r="G215" s="6">
        <v>123</v>
      </c>
      <c r="H215" s="6">
        <v>1637</v>
      </c>
      <c r="I215" s="6">
        <v>3524</v>
      </c>
      <c r="J215" s="6">
        <v>501</v>
      </c>
      <c r="K215" s="6">
        <v>2493</v>
      </c>
      <c r="L215" s="6">
        <v>1970</v>
      </c>
      <c r="M215" s="6">
        <v>495</v>
      </c>
      <c r="N215" s="6">
        <v>537</v>
      </c>
    </row>
    <row r="216" spans="1:14" s="22" customFormat="1" ht="12.75">
      <c r="A216" s="28"/>
      <c r="B216" s="6" t="s">
        <v>29</v>
      </c>
      <c r="C216" s="6">
        <v>5320</v>
      </c>
      <c r="D216" s="6">
        <v>946</v>
      </c>
      <c r="E216" s="6">
        <v>2228</v>
      </c>
      <c r="F216" s="6">
        <v>2090</v>
      </c>
      <c r="G216" s="6">
        <v>113</v>
      </c>
      <c r="H216" s="6">
        <v>617</v>
      </c>
      <c r="I216" s="6">
        <v>1163</v>
      </c>
      <c r="J216" s="6">
        <v>227</v>
      </c>
      <c r="K216" s="6">
        <v>1105</v>
      </c>
      <c r="L216" s="6">
        <v>526</v>
      </c>
      <c r="M216" s="6">
        <v>556</v>
      </c>
      <c r="N216" s="6">
        <v>395</v>
      </c>
    </row>
    <row r="217" spans="1:14" s="22" customFormat="1" ht="13.5" thickBot="1">
      <c r="A217" s="28"/>
      <c r="B217" s="23" t="s">
        <v>30</v>
      </c>
      <c r="C217" s="23">
        <v>1937</v>
      </c>
      <c r="D217" s="23">
        <v>305</v>
      </c>
      <c r="E217" s="23">
        <v>1098</v>
      </c>
      <c r="F217" s="23">
        <v>614</v>
      </c>
      <c r="G217" s="23">
        <v>0</v>
      </c>
      <c r="H217" s="23">
        <v>232</v>
      </c>
      <c r="I217" s="23">
        <v>557</v>
      </c>
      <c r="J217" s="23">
        <v>761</v>
      </c>
      <c r="K217" s="23">
        <v>70</v>
      </c>
      <c r="L217" s="23">
        <v>37</v>
      </c>
      <c r="M217" s="23">
        <v>12</v>
      </c>
      <c r="N217" s="23">
        <v>32</v>
      </c>
    </row>
    <row r="218" spans="1:14" s="22" customFormat="1" ht="13.5" thickBot="1">
      <c r="A218" s="23"/>
      <c r="B218" s="25" t="s">
        <v>11</v>
      </c>
      <c r="C218" s="75">
        <f>SUM(C211:C217)</f>
        <v>34633</v>
      </c>
      <c r="D218" s="75">
        <f aca="true" t="shared" si="12" ref="D218:N218">SUM(D211:D217)</f>
        <v>5295</v>
      </c>
      <c r="E218" s="75">
        <f t="shared" si="12"/>
        <v>16491</v>
      </c>
      <c r="F218" s="75">
        <f t="shared" si="12"/>
        <v>11625</v>
      </c>
      <c r="G218" s="75">
        <f t="shared" si="12"/>
        <v>5278</v>
      </c>
      <c r="H218" s="75">
        <f t="shared" si="12"/>
        <v>4081</v>
      </c>
      <c r="I218" s="75">
        <f t="shared" si="12"/>
        <v>7498</v>
      </c>
      <c r="J218" s="75">
        <f t="shared" si="12"/>
        <v>2342</v>
      </c>
      <c r="K218" s="75">
        <f t="shared" si="12"/>
        <v>4000</v>
      </c>
      <c r="L218" s="75">
        <f t="shared" si="12"/>
        <v>2554</v>
      </c>
      <c r="M218" s="75">
        <f t="shared" si="12"/>
        <v>1068</v>
      </c>
      <c r="N218" s="75">
        <f t="shared" si="12"/>
        <v>1077</v>
      </c>
    </row>
    <row r="219" spans="1:14" s="22" customFormat="1" ht="12.75">
      <c r="A219" s="28" t="s">
        <v>19</v>
      </c>
      <c r="B219" s="6" t="s">
        <v>24</v>
      </c>
      <c r="C219" s="6">
        <v>254</v>
      </c>
      <c r="D219" s="6">
        <v>67</v>
      </c>
      <c r="E219" s="6">
        <v>146</v>
      </c>
      <c r="F219" s="6">
        <v>64</v>
      </c>
      <c r="G219" s="6">
        <v>93</v>
      </c>
      <c r="H219" s="6">
        <v>11</v>
      </c>
      <c r="I219" s="6">
        <v>14</v>
      </c>
      <c r="J219" s="6">
        <v>2</v>
      </c>
      <c r="K219" s="6">
        <v>0</v>
      </c>
      <c r="L219" s="6">
        <v>1</v>
      </c>
      <c r="M219" s="6">
        <v>0</v>
      </c>
      <c r="N219" s="6">
        <v>5</v>
      </c>
    </row>
    <row r="220" spans="1:14" s="22" customFormat="1" ht="12.75">
      <c r="A220" s="28"/>
      <c r="B220" s="6" t="s">
        <v>25</v>
      </c>
      <c r="C220" s="6">
        <v>655</v>
      </c>
      <c r="D220" s="6">
        <v>91</v>
      </c>
      <c r="E220" s="6">
        <v>377</v>
      </c>
      <c r="F220" s="6">
        <v>126</v>
      </c>
      <c r="G220" s="6">
        <v>257</v>
      </c>
      <c r="H220" s="6">
        <v>70</v>
      </c>
      <c r="I220" s="6">
        <v>109</v>
      </c>
      <c r="J220" s="6">
        <v>20</v>
      </c>
      <c r="K220" s="6">
        <v>0</v>
      </c>
      <c r="L220" s="6">
        <v>0</v>
      </c>
      <c r="M220" s="6">
        <v>0</v>
      </c>
      <c r="N220" s="6">
        <v>1</v>
      </c>
    </row>
    <row r="221" spans="1:256" s="6" customFormat="1" ht="12.75">
      <c r="A221" s="28"/>
      <c r="B221" s="6" t="s">
        <v>26</v>
      </c>
      <c r="C221" s="6">
        <v>9</v>
      </c>
      <c r="D221" s="6">
        <v>0</v>
      </c>
      <c r="E221" s="6">
        <v>4</v>
      </c>
      <c r="F221" s="6">
        <v>4</v>
      </c>
      <c r="G221" s="6">
        <v>0</v>
      </c>
      <c r="H221" s="6">
        <v>2</v>
      </c>
      <c r="I221" s="6">
        <v>4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P221" s="29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D221" s="29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R221" s="29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F221" s="29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T221" s="29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H221" s="29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V221" s="29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J221" s="29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X221" s="29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L221" s="29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Z221" s="29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N221" s="29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B221" s="29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P221" s="29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D221" s="29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R221" s="29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F221" s="29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T221" s="29"/>
      <c r="IU221" s="30"/>
      <c r="IV221" s="30"/>
    </row>
    <row r="222" spans="1:14" s="22" customFormat="1" ht="12.75">
      <c r="A222" s="28"/>
      <c r="B222" s="6" t="s">
        <v>27</v>
      </c>
      <c r="C222" s="6">
        <v>263</v>
      </c>
      <c r="D222" s="6">
        <v>40</v>
      </c>
      <c r="E222" s="6">
        <v>126</v>
      </c>
      <c r="F222" s="6">
        <v>129</v>
      </c>
      <c r="G222" s="6">
        <v>48</v>
      </c>
      <c r="H222" s="6">
        <v>52</v>
      </c>
      <c r="I222" s="6">
        <v>46</v>
      </c>
      <c r="J222" s="6">
        <v>8</v>
      </c>
      <c r="K222" s="6">
        <v>21</v>
      </c>
      <c r="L222" s="6">
        <v>0</v>
      </c>
      <c r="M222" s="6">
        <v>20</v>
      </c>
      <c r="N222" s="6">
        <v>0</v>
      </c>
    </row>
    <row r="223" spans="1:14" s="22" customFormat="1" ht="12.75">
      <c r="A223" s="28"/>
      <c r="B223" s="6" t="s">
        <v>28</v>
      </c>
      <c r="C223" s="6">
        <v>1668</v>
      </c>
      <c r="D223" s="6">
        <v>269</v>
      </c>
      <c r="E223" s="6">
        <v>954</v>
      </c>
      <c r="F223" s="6">
        <v>551</v>
      </c>
      <c r="G223" s="6">
        <v>0</v>
      </c>
      <c r="H223" s="6">
        <v>366</v>
      </c>
      <c r="I223" s="6">
        <v>808</v>
      </c>
      <c r="J223" s="6">
        <v>29</v>
      </c>
      <c r="K223" s="6">
        <v>493</v>
      </c>
      <c r="L223" s="6">
        <v>383</v>
      </c>
      <c r="M223" s="6">
        <v>46</v>
      </c>
      <c r="N223" s="6">
        <v>16</v>
      </c>
    </row>
    <row r="224" spans="1:14" s="22" customFormat="1" ht="12.75">
      <c r="A224" s="28"/>
      <c r="B224" s="6" t="s">
        <v>29</v>
      </c>
      <c r="C224" s="6">
        <v>867</v>
      </c>
      <c r="D224" s="6">
        <v>138</v>
      </c>
      <c r="E224" s="6">
        <v>436</v>
      </c>
      <c r="F224" s="6">
        <v>244</v>
      </c>
      <c r="G224" s="6">
        <v>0</v>
      </c>
      <c r="H224" s="6">
        <v>159</v>
      </c>
      <c r="I224" s="6">
        <v>200</v>
      </c>
      <c r="J224" s="6">
        <v>28</v>
      </c>
      <c r="K224" s="6">
        <v>239</v>
      </c>
      <c r="L224" s="6">
        <v>95</v>
      </c>
      <c r="M224" s="6">
        <v>63</v>
      </c>
      <c r="N224" s="6">
        <v>24</v>
      </c>
    </row>
    <row r="225" spans="1:14" s="22" customFormat="1" ht="13.5" thickBot="1">
      <c r="A225" s="28"/>
      <c r="B225" s="23" t="s">
        <v>30</v>
      </c>
      <c r="C225" s="23">
        <v>99</v>
      </c>
      <c r="D225" s="23">
        <v>10</v>
      </c>
      <c r="E225" s="23">
        <v>56</v>
      </c>
      <c r="F225" s="23">
        <v>40</v>
      </c>
      <c r="G225" s="23">
        <v>0</v>
      </c>
      <c r="H225" s="23">
        <v>11</v>
      </c>
      <c r="I225" s="23">
        <v>21</v>
      </c>
      <c r="J225" s="23">
        <v>48</v>
      </c>
      <c r="K225" s="23">
        <v>13</v>
      </c>
      <c r="L225" s="23">
        <v>0</v>
      </c>
      <c r="M225" s="23">
        <v>0</v>
      </c>
      <c r="N225" s="23">
        <v>0</v>
      </c>
    </row>
    <row r="226" spans="1:14" s="22" customFormat="1" ht="13.5" thickBot="1">
      <c r="A226" s="23"/>
      <c r="B226" s="25" t="s">
        <v>11</v>
      </c>
      <c r="C226" s="75">
        <f>SUM(C219:C225)</f>
        <v>3815</v>
      </c>
      <c r="D226" s="75">
        <f aca="true" t="shared" si="13" ref="D226:N226">SUM(D219:D225)</f>
        <v>615</v>
      </c>
      <c r="E226" s="75">
        <f t="shared" si="13"/>
        <v>2099</v>
      </c>
      <c r="F226" s="75">
        <f t="shared" si="13"/>
        <v>1158</v>
      </c>
      <c r="G226" s="75">
        <f t="shared" si="13"/>
        <v>398</v>
      </c>
      <c r="H226" s="75">
        <f t="shared" si="13"/>
        <v>671</v>
      </c>
      <c r="I226" s="75">
        <f t="shared" si="13"/>
        <v>1202</v>
      </c>
      <c r="J226" s="75">
        <f t="shared" si="13"/>
        <v>135</v>
      </c>
      <c r="K226" s="75">
        <f t="shared" si="13"/>
        <v>766</v>
      </c>
      <c r="L226" s="75">
        <f t="shared" si="13"/>
        <v>479</v>
      </c>
      <c r="M226" s="75">
        <f t="shared" si="13"/>
        <v>129</v>
      </c>
      <c r="N226" s="75">
        <f t="shared" si="13"/>
        <v>46</v>
      </c>
    </row>
    <row r="227" spans="1:14" s="22" customFormat="1" ht="12.75">
      <c r="A227" s="28" t="s">
        <v>20</v>
      </c>
      <c r="B227" s="6" t="s">
        <v>24</v>
      </c>
      <c r="C227" s="6">
        <v>48</v>
      </c>
      <c r="D227" s="6">
        <v>1</v>
      </c>
      <c r="E227" s="6">
        <v>27</v>
      </c>
      <c r="F227" s="6">
        <v>0</v>
      </c>
      <c r="G227" s="6">
        <v>36</v>
      </c>
      <c r="H227" s="6">
        <v>1</v>
      </c>
      <c r="I227" s="6">
        <v>8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</row>
    <row r="228" spans="1:256" s="6" customFormat="1" ht="12.75">
      <c r="A228" s="28"/>
      <c r="B228" s="6" t="s">
        <v>25</v>
      </c>
      <c r="C228" s="6">
        <v>290</v>
      </c>
      <c r="D228" s="6">
        <v>16</v>
      </c>
      <c r="E228" s="6">
        <v>164</v>
      </c>
      <c r="F228" s="6">
        <v>51</v>
      </c>
      <c r="G228" s="6">
        <v>87</v>
      </c>
      <c r="H228" s="6">
        <v>10</v>
      </c>
      <c r="I228" s="6">
        <v>81</v>
      </c>
      <c r="J228" s="6">
        <v>36</v>
      </c>
      <c r="K228" s="6">
        <v>0</v>
      </c>
      <c r="L228" s="6">
        <v>0</v>
      </c>
      <c r="M228" s="6">
        <v>0</v>
      </c>
      <c r="N228" s="6">
        <v>1</v>
      </c>
      <c r="P228" s="29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D228" s="29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R228" s="29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F228" s="29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T228" s="29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H228" s="29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V228" s="29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J228" s="29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X228" s="29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L228" s="29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Z228" s="29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N228" s="29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B228" s="29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P228" s="29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D228" s="29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R228" s="29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F228" s="29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T228" s="29"/>
      <c r="IU228" s="30"/>
      <c r="IV228" s="30"/>
    </row>
    <row r="229" spans="1:14" s="22" customFormat="1" ht="12.75">
      <c r="A229" s="28"/>
      <c r="B229" s="6" t="s">
        <v>27</v>
      </c>
      <c r="C229" s="6">
        <v>142</v>
      </c>
      <c r="D229" s="6">
        <v>23</v>
      </c>
      <c r="E229" s="6">
        <v>70</v>
      </c>
      <c r="F229" s="6">
        <v>23</v>
      </c>
      <c r="G229" s="6">
        <v>57</v>
      </c>
      <c r="H229" s="6">
        <v>24</v>
      </c>
      <c r="I229" s="6">
        <v>16</v>
      </c>
      <c r="J229" s="6">
        <v>5</v>
      </c>
      <c r="K229" s="6">
        <v>5</v>
      </c>
      <c r="L229" s="6">
        <v>0</v>
      </c>
      <c r="M229" s="6">
        <v>0</v>
      </c>
      <c r="N229" s="6">
        <v>0</v>
      </c>
    </row>
    <row r="230" spans="1:14" s="22" customFormat="1" ht="12.75">
      <c r="A230" s="28"/>
      <c r="B230" s="6" t="s">
        <v>28</v>
      </c>
      <c r="C230" s="6">
        <v>713</v>
      </c>
      <c r="D230" s="6">
        <v>76</v>
      </c>
      <c r="E230" s="6">
        <v>306</v>
      </c>
      <c r="F230" s="6">
        <v>214</v>
      </c>
      <c r="G230" s="6">
        <v>0</v>
      </c>
      <c r="H230" s="6">
        <v>39</v>
      </c>
      <c r="I230" s="6">
        <v>141</v>
      </c>
      <c r="J230" s="6">
        <v>8</v>
      </c>
      <c r="K230" s="6">
        <v>158</v>
      </c>
      <c r="L230" s="6">
        <v>202</v>
      </c>
      <c r="M230" s="6">
        <v>6</v>
      </c>
      <c r="N230" s="6">
        <v>33</v>
      </c>
    </row>
    <row r="231" spans="1:14" s="22" customFormat="1" ht="12.75">
      <c r="A231" s="28"/>
      <c r="B231" s="6" t="s">
        <v>29</v>
      </c>
      <c r="C231" s="6">
        <v>366</v>
      </c>
      <c r="D231" s="6">
        <v>36</v>
      </c>
      <c r="E231" s="6">
        <v>142</v>
      </c>
      <c r="F231" s="6">
        <v>143</v>
      </c>
      <c r="G231" s="6">
        <v>0</v>
      </c>
      <c r="H231" s="6">
        <v>47</v>
      </c>
      <c r="I231" s="6">
        <v>105</v>
      </c>
      <c r="J231" s="6">
        <v>3</v>
      </c>
      <c r="K231" s="6">
        <v>84</v>
      </c>
      <c r="L231" s="6">
        <v>58</v>
      </c>
      <c r="M231" s="6">
        <v>9</v>
      </c>
      <c r="N231" s="6">
        <v>5</v>
      </c>
    </row>
    <row r="232" spans="1:14" s="22" customFormat="1" ht="13.5" thickBot="1">
      <c r="A232" s="28"/>
      <c r="B232" s="23" t="s">
        <v>30</v>
      </c>
      <c r="C232" s="23">
        <v>40</v>
      </c>
      <c r="D232" s="23">
        <v>2</v>
      </c>
      <c r="E232" s="23">
        <v>24</v>
      </c>
      <c r="F232" s="23">
        <v>13</v>
      </c>
      <c r="G232" s="23">
        <v>0</v>
      </c>
      <c r="H232" s="23">
        <v>2</v>
      </c>
      <c r="I232" s="23">
        <v>6</v>
      </c>
      <c r="J232" s="23">
        <v>16</v>
      </c>
      <c r="K232" s="23">
        <v>0</v>
      </c>
      <c r="L232" s="23">
        <v>0</v>
      </c>
      <c r="M232" s="23">
        <v>0</v>
      </c>
      <c r="N232" s="23">
        <v>0</v>
      </c>
    </row>
    <row r="233" spans="1:14" s="22" customFormat="1" ht="13.5" thickBot="1">
      <c r="A233" s="23"/>
      <c r="B233" s="25" t="s">
        <v>11</v>
      </c>
      <c r="C233" s="75">
        <f aca="true" t="shared" si="14" ref="C233:N233">SUM(C227:C232)</f>
        <v>1599</v>
      </c>
      <c r="D233" s="75">
        <f t="shared" si="14"/>
        <v>154</v>
      </c>
      <c r="E233" s="75">
        <f t="shared" si="14"/>
        <v>733</v>
      </c>
      <c r="F233" s="75">
        <f t="shared" si="14"/>
        <v>444</v>
      </c>
      <c r="G233" s="75">
        <f t="shared" si="14"/>
        <v>180</v>
      </c>
      <c r="H233" s="75">
        <f t="shared" si="14"/>
        <v>123</v>
      </c>
      <c r="I233" s="75">
        <f t="shared" si="14"/>
        <v>357</v>
      </c>
      <c r="J233" s="75">
        <f t="shared" si="14"/>
        <v>68</v>
      </c>
      <c r="K233" s="75">
        <f t="shared" si="14"/>
        <v>247</v>
      </c>
      <c r="L233" s="75">
        <f t="shared" si="14"/>
        <v>260</v>
      </c>
      <c r="M233" s="75">
        <f t="shared" si="14"/>
        <v>15</v>
      </c>
      <c r="N233" s="75">
        <f t="shared" si="14"/>
        <v>39</v>
      </c>
    </row>
    <row r="234" spans="1:14" s="22" customFormat="1" ht="12.75">
      <c r="A234" s="28" t="s">
        <v>21</v>
      </c>
      <c r="B234" s="6" t="s">
        <v>24</v>
      </c>
      <c r="C234" s="6">
        <v>839</v>
      </c>
      <c r="D234" s="6">
        <v>70</v>
      </c>
      <c r="E234" s="6">
        <v>385</v>
      </c>
      <c r="F234" s="6">
        <v>153</v>
      </c>
      <c r="G234" s="6">
        <v>681</v>
      </c>
      <c r="H234" s="6">
        <v>72</v>
      </c>
      <c r="I234" s="6">
        <v>93</v>
      </c>
      <c r="J234" s="6">
        <v>1</v>
      </c>
      <c r="K234" s="6">
        <v>2</v>
      </c>
      <c r="L234" s="6">
        <v>0</v>
      </c>
      <c r="M234" s="6">
        <v>0</v>
      </c>
      <c r="N234" s="6">
        <v>0</v>
      </c>
    </row>
    <row r="235" spans="1:14" s="22" customFormat="1" ht="12.75">
      <c r="A235" s="28"/>
      <c r="B235" s="6" t="s">
        <v>25</v>
      </c>
      <c r="C235" s="6">
        <v>1892</v>
      </c>
      <c r="D235" s="6">
        <v>249</v>
      </c>
      <c r="E235" s="6">
        <v>1056</v>
      </c>
      <c r="F235" s="6">
        <v>508</v>
      </c>
      <c r="G235" s="6">
        <v>819</v>
      </c>
      <c r="H235" s="6">
        <v>157</v>
      </c>
      <c r="I235" s="6">
        <v>354</v>
      </c>
      <c r="J235" s="6">
        <v>188</v>
      </c>
      <c r="K235" s="6">
        <v>12</v>
      </c>
      <c r="L235" s="6">
        <v>4</v>
      </c>
      <c r="M235" s="6">
        <v>0</v>
      </c>
      <c r="N235" s="6">
        <v>1</v>
      </c>
    </row>
    <row r="236" spans="1:256" s="6" customFormat="1" ht="12.75">
      <c r="A236" s="28"/>
      <c r="B236" s="6" t="s">
        <v>26</v>
      </c>
      <c r="C236" s="6">
        <v>47</v>
      </c>
      <c r="D236" s="6">
        <v>1</v>
      </c>
      <c r="E236" s="6">
        <v>19</v>
      </c>
      <c r="F236" s="6">
        <v>38</v>
      </c>
      <c r="G236" s="6">
        <v>4</v>
      </c>
      <c r="H236" s="6">
        <v>10</v>
      </c>
      <c r="I236" s="6">
        <v>9</v>
      </c>
      <c r="J236" s="6">
        <v>2</v>
      </c>
      <c r="K236" s="6">
        <v>0</v>
      </c>
      <c r="L236" s="6">
        <v>0</v>
      </c>
      <c r="M236" s="6">
        <v>0</v>
      </c>
      <c r="N236" s="6">
        <v>0</v>
      </c>
      <c r="P236" s="29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D236" s="29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R236" s="29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F236" s="29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T236" s="29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H236" s="29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V236" s="29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J236" s="29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X236" s="29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L236" s="29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Z236" s="29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N236" s="29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B236" s="29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P236" s="29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D236" s="29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R236" s="29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F236" s="29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T236" s="29"/>
      <c r="IU236" s="30"/>
      <c r="IV236" s="30"/>
    </row>
    <row r="237" spans="1:14" s="22" customFormat="1" ht="12.75">
      <c r="A237" s="28"/>
      <c r="B237" s="6" t="s">
        <v>27</v>
      </c>
      <c r="C237" s="6">
        <v>284</v>
      </c>
      <c r="D237" s="6">
        <v>81</v>
      </c>
      <c r="E237" s="6">
        <v>149</v>
      </c>
      <c r="F237" s="6">
        <v>116</v>
      </c>
      <c r="G237" s="6">
        <v>22</v>
      </c>
      <c r="H237" s="6">
        <v>76</v>
      </c>
      <c r="I237" s="6">
        <v>78</v>
      </c>
      <c r="J237" s="6">
        <v>17</v>
      </c>
      <c r="K237" s="6">
        <v>1</v>
      </c>
      <c r="L237" s="6">
        <v>6</v>
      </c>
      <c r="M237" s="6">
        <v>3</v>
      </c>
      <c r="N237" s="6">
        <v>1</v>
      </c>
    </row>
    <row r="238" spans="1:14" s="22" customFormat="1" ht="12.75">
      <c r="A238" s="28"/>
      <c r="B238" s="6" t="s">
        <v>28</v>
      </c>
      <c r="C238" s="6">
        <v>2773</v>
      </c>
      <c r="D238" s="6">
        <v>440</v>
      </c>
      <c r="E238" s="6">
        <v>1309</v>
      </c>
      <c r="F238" s="6">
        <v>1114</v>
      </c>
      <c r="G238" s="6">
        <v>13</v>
      </c>
      <c r="H238" s="6">
        <v>347</v>
      </c>
      <c r="I238" s="6">
        <v>866</v>
      </c>
      <c r="J238" s="6">
        <v>39</v>
      </c>
      <c r="K238" s="6">
        <v>581</v>
      </c>
      <c r="L238" s="6">
        <v>681</v>
      </c>
      <c r="M238" s="6">
        <v>27</v>
      </c>
      <c r="N238" s="6">
        <v>34</v>
      </c>
    </row>
    <row r="239" spans="1:14" s="22" customFormat="1" ht="12.75">
      <c r="A239" s="28"/>
      <c r="B239" s="6" t="s">
        <v>29</v>
      </c>
      <c r="C239" s="6">
        <v>1694</v>
      </c>
      <c r="D239" s="6">
        <v>205</v>
      </c>
      <c r="E239" s="6">
        <v>765</v>
      </c>
      <c r="F239" s="6">
        <v>725</v>
      </c>
      <c r="G239" s="6">
        <v>10</v>
      </c>
      <c r="H239" s="6">
        <v>313</v>
      </c>
      <c r="I239" s="6">
        <v>578</v>
      </c>
      <c r="J239" s="6">
        <v>55</v>
      </c>
      <c r="K239" s="6">
        <v>311</v>
      </c>
      <c r="L239" s="6">
        <v>282</v>
      </c>
      <c r="M239" s="6">
        <v>76</v>
      </c>
      <c r="N239" s="6">
        <v>78</v>
      </c>
    </row>
    <row r="240" spans="1:14" s="22" customFormat="1" ht="13.5" thickBot="1">
      <c r="A240" s="28"/>
      <c r="B240" s="23" t="s">
        <v>30</v>
      </c>
      <c r="C240" s="23">
        <v>294</v>
      </c>
      <c r="D240" s="23">
        <v>38</v>
      </c>
      <c r="E240" s="23">
        <v>146</v>
      </c>
      <c r="F240" s="23">
        <v>71</v>
      </c>
      <c r="G240" s="23">
        <v>0</v>
      </c>
      <c r="H240" s="23">
        <v>57</v>
      </c>
      <c r="I240" s="23">
        <v>9</v>
      </c>
      <c r="J240" s="23">
        <v>58</v>
      </c>
      <c r="K240" s="23">
        <v>18</v>
      </c>
      <c r="L240" s="23">
        <v>0</v>
      </c>
      <c r="M240" s="23">
        <v>0</v>
      </c>
      <c r="N240" s="23">
        <v>59</v>
      </c>
    </row>
    <row r="241" spans="1:14" s="22" customFormat="1" ht="13.5" thickBot="1">
      <c r="A241" s="23"/>
      <c r="B241" s="25" t="s">
        <v>11</v>
      </c>
      <c r="C241" s="75">
        <f>SUM(C234:C240)</f>
        <v>7823</v>
      </c>
      <c r="D241" s="75">
        <f aca="true" t="shared" si="15" ref="D241:N241">SUM(D234:D240)</f>
        <v>1084</v>
      </c>
      <c r="E241" s="75">
        <f t="shared" si="15"/>
        <v>3829</v>
      </c>
      <c r="F241" s="75">
        <f t="shared" si="15"/>
        <v>2725</v>
      </c>
      <c r="G241" s="75">
        <f t="shared" si="15"/>
        <v>1549</v>
      </c>
      <c r="H241" s="75">
        <f t="shared" si="15"/>
        <v>1032</v>
      </c>
      <c r="I241" s="75">
        <f t="shared" si="15"/>
        <v>1987</v>
      </c>
      <c r="J241" s="75">
        <f t="shared" si="15"/>
        <v>360</v>
      </c>
      <c r="K241" s="75">
        <f t="shared" si="15"/>
        <v>925</v>
      </c>
      <c r="L241" s="75">
        <f t="shared" si="15"/>
        <v>973</v>
      </c>
      <c r="M241" s="75">
        <f t="shared" si="15"/>
        <v>106</v>
      </c>
      <c r="N241" s="75">
        <f t="shared" si="15"/>
        <v>173</v>
      </c>
    </row>
    <row r="242" spans="1:14" s="2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s="2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2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s="2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s="2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s="2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2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2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s="2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s="2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</sheetData>
  <sheetProtection/>
  <printOptions/>
  <pageMargins left="0.7480314960629921" right="0.7480314960629921" top="0.984251968503937" bottom="0.5905511811023623" header="0.5118110236220472" footer="0.5118110236220472"/>
  <pageSetup horizontalDpi="300" verticalDpi="300" orientation="landscape" paperSize="9" scale="62" r:id="rId1"/>
  <headerFooter alignWithMargins="0">
    <oddHeader>&amp;C&amp;"Arial,Grassetto"&amp;12ESITI SECONDARIA DI II GRADO 2009/2010
&amp;10A livello Nazionale il 98,1% delle scuole ha trasmesso i dati</oddHeader>
  </headerFooter>
  <rowBreaks count="4" manualBreakCount="4">
    <brk id="59" max="13" man="1"/>
    <brk id="108" max="13" man="1"/>
    <brk id="150" max="13" man="1"/>
    <brk id="19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22">
      <selection activeCell="G45" sqref="G45"/>
    </sheetView>
  </sheetViews>
  <sheetFormatPr defaultColWidth="9.140625" defaultRowHeight="12.75"/>
  <cols>
    <col min="1" max="1" width="12.421875" style="34" customWidth="1"/>
    <col min="2" max="2" width="10.57421875" style="33" customWidth="1"/>
    <col min="3" max="3" width="9.8515625" style="33" bestFit="1" customWidth="1"/>
    <col min="4" max="4" width="9.57421875" style="33" customWidth="1"/>
    <col min="5" max="5" width="9.7109375" style="33" customWidth="1"/>
    <col min="6" max="6" width="10.57421875" style="33" customWidth="1"/>
    <col min="7" max="7" width="7.140625" style="33" customWidth="1"/>
    <col min="8" max="8" width="7.57421875" style="0" customWidth="1"/>
    <col min="9" max="9" width="7.00390625" style="0" customWidth="1"/>
    <col min="10" max="10" width="6.7109375" style="0" customWidth="1"/>
  </cols>
  <sheetData>
    <row r="1" ht="15">
      <c r="A1" s="32" t="s">
        <v>46</v>
      </c>
    </row>
    <row r="3" spans="2:6" ht="13.5" thickBot="1">
      <c r="B3" s="119"/>
      <c r="C3" s="119"/>
      <c r="D3" s="36"/>
      <c r="E3" s="35"/>
      <c r="F3" s="37"/>
    </row>
    <row r="4" spans="1:6" ht="26.25" thickBot="1">
      <c r="A4" s="3" t="s">
        <v>0</v>
      </c>
      <c r="B4" s="38" t="s">
        <v>23</v>
      </c>
      <c r="C4" s="38" t="s">
        <v>3</v>
      </c>
      <c r="D4" s="39" t="s">
        <v>47</v>
      </c>
      <c r="E4" s="39" t="s">
        <v>63</v>
      </c>
      <c r="F4" s="37"/>
    </row>
    <row r="5" spans="1:6" ht="12.75">
      <c r="A5" s="40"/>
      <c r="B5" s="41"/>
      <c r="C5" s="41"/>
      <c r="D5" s="37"/>
      <c r="E5" s="37"/>
      <c r="F5" s="37"/>
    </row>
    <row r="6" spans="1:12" ht="12.75">
      <c r="A6" s="76" t="s">
        <v>6</v>
      </c>
      <c r="B6" s="95">
        <v>5129</v>
      </c>
      <c r="C6" s="95">
        <v>4790</v>
      </c>
      <c r="D6" s="96">
        <f>C6/B6*100</f>
        <v>93.39052446870735</v>
      </c>
      <c r="E6" s="96">
        <f>(B6-C6)/B6*100</f>
        <v>6.60947553129265</v>
      </c>
      <c r="F6" s="42"/>
      <c r="K6" s="43"/>
      <c r="L6" s="43"/>
    </row>
    <row r="7" spans="1:13" ht="12.75">
      <c r="A7" s="76" t="s">
        <v>12</v>
      </c>
      <c r="B7" s="95">
        <v>5645</v>
      </c>
      <c r="C7" s="95">
        <v>5210</v>
      </c>
      <c r="D7" s="96">
        <f aca="true" t="shared" si="0" ref="D7:D18">C7/B7*100</f>
        <v>92.29406554472985</v>
      </c>
      <c r="E7" s="96">
        <f aca="true" t="shared" si="1" ref="E7:E18">(B7-C7)/B7*100</f>
        <v>7.705934455270151</v>
      </c>
      <c r="F7" s="42"/>
      <c r="K7" s="43"/>
      <c r="L7" s="43"/>
      <c r="M7" s="43"/>
    </row>
    <row r="8" spans="1:14" ht="12.75">
      <c r="A8" s="76" t="s">
        <v>13</v>
      </c>
      <c r="B8" s="95">
        <v>3314</v>
      </c>
      <c r="C8" s="95">
        <v>3058</v>
      </c>
      <c r="D8" s="96">
        <f t="shared" si="0"/>
        <v>92.27519613759807</v>
      </c>
      <c r="E8" s="96">
        <f t="shared" si="1"/>
        <v>7.724803862401932</v>
      </c>
      <c r="F8" s="42"/>
      <c r="L8" s="43"/>
      <c r="M8" s="43"/>
      <c r="N8" s="43"/>
    </row>
    <row r="9" spans="1:14" ht="12.75">
      <c r="A9" s="76" t="s">
        <v>14</v>
      </c>
      <c r="B9" s="95">
        <v>2583</v>
      </c>
      <c r="C9" s="95">
        <v>2397</v>
      </c>
      <c r="D9" s="96">
        <f t="shared" si="0"/>
        <v>92.79907084785134</v>
      </c>
      <c r="E9" s="96">
        <f t="shared" si="1"/>
        <v>7.200929152148665</v>
      </c>
      <c r="F9" s="42"/>
      <c r="L9" s="43"/>
      <c r="M9" s="43"/>
      <c r="N9" s="43"/>
    </row>
    <row r="10" spans="1:14" ht="12.75">
      <c r="A10" s="76" t="s">
        <v>15</v>
      </c>
      <c r="B10" s="95">
        <v>1553</v>
      </c>
      <c r="C10" s="95">
        <v>1482</v>
      </c>
      <c r="D10" s="96">
        <f t="shared" si="0"/>
        <v>95.42820347714101</v>
      </c>
      <c r="E10" s="96">
        <f t="shared" si="1"/>
        <v>4.571796522858983</v>
      </c>
      <c r="F10" s="42"/>
      <c r="L10" s="43"/>
      <c r="M10" s="43"/>
      <c r="N10" s="43"/>
    </row>
    <row r="11" spans="1:14" ht="12.75">
      <c r="A11" s="76" t="s">
        <v>16</v>
      </c>
      <c r="B11" s="95">
        <v>1228</v>
      </c>
      <c r="C11" s="95">
        <v>1147</v>
      </c>
      <c r="D11" s="96">
        <f t="shared" si="0"/>
        <v>93.40390879478826</v>
      </c>
      <c r="E11" s="96">
        <f t="shared" si="1"/>
        <v>6.596091205211726</v>
      </c>
      <c r="F11" s="42"/>
      <c r="L11" s="43"/>
      <c r="M11" s="43"/>
      <c r="N11" s="43"/>
    </row>
    <row r="12" spans="1:14" ht="12.75">
      <c r="A12" s="76" t="s">
        <v>17</v>
      </c>
      <c r="B12" s="95">
        <v>1778</v>
      </c>
      <c r="C12" s="95">
        <v>1692</v>
      </c>
      <c r="D12" s="96">
        <f t="shared" si="0"/>
        <v>95.16310461192352</v>
      </c>
      <c r="E12" s="96">
        <f t="shared" si="1"/>
        <v>4.83689538807649</v>
      </c>
      <c r="F12" s="42"/>
      <c r="L12" s="43"/>
      <c r="M12" s="43"/>
      <c r="N12" s="43"/>
    </row>
    <row r="13" spans="1:14" ht="12.75">
      <c r="A13" s="76" t="s">
        <v>18</v>
      </c>
      <c r="B13" s="95">
        <v>16417</v>
      </c>
      <c r="C13" s="95">
        <v>15340</v>
      </c>
      <c r="D13" s="96">
        <f t="shared" si="0"/>
        <v>93.43972711213986</v>
      </c>
      <c r="E13" s="96">
        <f t="shared" si="1"/>
        <v>6.560272887860146</v>
      </c>
      <c r="F13" s="42"/>
      <c r="L13" s="43"/>
      <c r="M13" s="43"/>
      <c r="N13" s="43"/>
    </row>
    <row r="14" spans="1:14" ht="12.75">
      <c r="A14" s="76" t="s">
        <v>19</v>
      </c>
      <c r="B14" s="95">
        <v>2397</v>
      </c>
      <c r="C14" s="95">
        <v>2253</v>
      </c>
      <c r="D14" s="96">
        <f t="shared" si="0"/>
        <v>93.99249061326658</v>
      </c>
      <c r="E14" s="96">
        <f t="shared" si="1"/>
        <v>6.007509386733417</v>
      </c>
      <c r="F14" s="42"/>
      <c r="L14" s="43"/>
      <c r="M14" s="43"/>
      <c r="N14" s="43"/>
    </row>
    <row r="15" spans="1:14" ht="12.75">
      <c r="A15" s="76" t="s">
        <v>20</v>
      </c>
      <c r="B15" s="95">
        <v>1078</v>
      </c>
      <c r="C15" s="95">
        <v>1005</v>
      </c>
      <c r="D15" s="96">
        <f t="shared" si="0"/>
        <v>93.22820037105751</v>
      </c>
      <c r="E15" s="96">
        <f t="shared" si="1"/>
        <v>6.771799628942486</v>
      </c>
      <c r="F15" s="42"/>
      <c r="L15" s="43"/>
      <c r="M15" s="43"/>
      <c r="N15" s="43"/>
    </row>
    <row r="16" spans="1:14" ht="12.75">
      <c r="A16" s="76" t="s">
        <v>21</v>
      </c>
      <c r="B16" s="95">
        <v>5718</v>
      </c>
      <c r="C16" s="95">
        <v>5293</v>
      </c>
      <c r="D16" s="96">
        <f t="shared" si="0"/>
        <v>92.56733123469745</v>
      </c>
      <c r="E16" s="96">
        <f t="shared" si="1"/>
        <v>7.432668765302554</v>
      </c>
      <c r="F16" s="42"/>
      <c r="K16" s="43"/>
      <c r="L16" s="43"/>
      <c r="M16" s="43"/>
      <c r="N16" s="43"/>
    </row>
    <row r="17" spans="1:14" ht="13.5" thickBot="1">
      <c r="A17" s="94"/>
      <c r="B17" s="97"/>
      <c r="C17" s="97"/>
      <c r="D17" s="98"/>
      <c r="E17" s="98"/>
      <c r="F17" s="42"/>
      <c r="K17" s="43"/>
      <c r="L17" s="43"/>
      <c r="M17" s="43"/>
      <c r="N17" s="43"/>
    </row>
    <row r="18" spans="1:12" ht="13.5" thickBot="1">
      <c r="A18" s="46" t="s">
        <v>48</v>
      </c>
      <c r="B18" s="99">
        <v>46840</v>
      </c>
      <c r="C18" s="99">
        <v>43667</v>
      </c>
      <c r="D18" s="100">
        <f t="shared" si="0"/>
        <v>93.22587532023911</v>
      </c>
      <c r="E18" s="100">
        <f t="shared" si="1"/>
        <v>6.774124679760889</v>
      </c>
      <c r="F18" s="47"/>
      <c r="K18" s="43"/>
      <c r="L18" s="43"/>
    </row>
    <row r="19" spans="11:13" ht="12.75">
      <c r="K19" s="43"/>
      <c r="L19" s="43"/>
      <c r="M19" s="43"/>
    </row>
    <row r="21" ht="15">
      <c r="A21" s="32" t="s">
        <v>49</v>
      </c>
    </row>
    <row r="22" spans="1:10" ht="15">
      <c r="A22" s="32"/>
      <c r="J22" s="48"/>
    </row>
    <row r="23" ht="13.5" thickBot="1">
      <c r="J23" s="48"/>
    </row>
    <row r="24" spans="1:11" ht="39" customHeight="1" thickBot="1">
      <c r="A24" s="3" t="s">
        <v>0</v>
      </c>
      <c r="B24" s="38" t="s">
        <v>78</v>
      </c>
      <c r="C24" s="38" t="s">
        <v>50</v>
      </c>
      <c r="D24" s="3" t="s">
        <v>51</v>
      </c>
      <c r="E24" s="49" t="s">
        <v>52</v>
      </c>
      <c r="F24" s="3" t="s">
        <v>53</v>
      </c>
      <c r="H24" s="33"/>
      <c r="K24" s="48"/>
    </row>
    <row r="25" ht="12.75">
      <c r="H25" s="33"/>
    </row>
    <row r="26" spans="1:12" ht="12.75">
      <c r="A26" s="26" t="s">
        <v>6</v>
      </c>
      <c r="B26" s="95">
        <f>C26+D26</f>
        <v>4781</v>
      </c>
      <c r="C26" s="95">
        <v>4672</v>
      </c>
      <c r="D26" s="95">
        <v>109</v>
      </c>
      <c r="E26" s="96">
        <f>C26/$B26*100</f>
        <v>97.72014222965907</v>
      </c>
      <c r="F26" s="96">
        <f>D26/$B26*100</f>
        <v>2.2798577703409326</v>
      </c>
      <c r="H26" s="33"/>
      <c r="I26" s="43"/>
      <c r="J26" s="43"/>
      <c r="L26" s="43"/>
    </row>
    <row r="27" spans="1:14" ht="12.75">
      <c r="A27" s="26" t="s">
        <v>12</v>
      </c>
      <c r="B27" s="95">
        <f aca="true" t="shared" si="2" ref="B27:B38">C27+D27</f>
        <v>5202</v>
      </c>
      <c r="C27" s="95">
        <v>5134</v>
      </c>
      <c r="D27" s="95">
        <v>68</v>
      </c>
      <c r="E27" s="96">
        <f aca="true" t="shared" si="3" ref="E27:E38">C27/$B27*100</f>
        <v>98.69281045751634</v>
      </c>
      <c r="F27" s="96">
        <f aca="true" t="shared" si="4" ref="F27:F38">D27/$B27*100</f>
        <v>1.3071895424836601</v>
      </c>
      <c r="H27" s="33"/>
      <c r="I27" s="43"/>
      <c r="J27" s="43"/>
      <c r="L27" s="43"/>
      <c r="M27" s="43"/>
      <c r="N27" s="43"/>
    </row>
    <row r="28" spans="1:14" ht="12.75">
      <c r="A28" s="26" t="s">
        <v>13</v>
      </c>
      <c r="B28" s="95">
        <f t="shared" si="2"/>
        <v>3056</v>
      </c>
      <c r="C28" s="95">
        <v>3026</v>
      </c>
      <c r="D28" s="95">
        <v>30</v>
      </c>
      <c r="E28" s="96">
        <f t="shared" si="3"/>
        <v>99.01832460732984</v>
      </c>
      <c r="F28" s="96">
        <f t="shared" si="4"/>
        <v>0.981675392670157</v>
      </c>
      <c r="H28" s="33"/>
      <c r="I28" s="43"/>
      <c r="L28" s="43"/>
      <c r="M28" s="43"/>
      <c r="N28" s="43"/>
    </row>
    <row r="29" spans="1:14" ht="12.75">
      <c r="A29" s="26" t="s">
        <v>14</v>
      </c>
      <c r="B29" s="95">
        <f t="shared" si="2"/>
        <v>2390</v>
      </c>
      <c r="C29" s="95">
        <v>2374</v>
      </c>
      <c r="D29" s="95">
        <v>16</v>
      </c>
      <c r="E29" s="96">
        <f t="shared" si="3"/>
        <v>99.3305439330544</v>
      </c>
      <c r="F29" s="96">
        <f t="shared" si="4"/>
        <v>0.6694560669456067</v>
      </c>
      <c r="H29" s="33"/>
      <c r="I29" s="43"/>
      <c r="L29" s="43"/>
      <c r="M29" s="43"/>
      <c r="N29" s="43"/>
    </row>
    <row r="30" spans="1:14" ht="12.75">
      <c r="A30" s="26" t="s">
        <v>15</v>
      </c>
      <c r="B30" s="95">
        <f t="shared" si="2"/>
        <v>1480</v>
      </c>
      <c r="C30" s="95">
        <v>1418</v>
      </c>
      <c r="D30" s="95">
        <v>62</v>
      </c>
      <c r="E30" s="96">
        <f t="shared" si="3"/>
        <v>95.8108108108108</v>
      </c>
      <c r="F30" s="96">
        <f t="shared" si="4"/>
        <v>4.1891891891891895</v>
      </c>
      <c r="H30" s="33"/>
      <c r="I30" s="43"/>
      <c r="L30" s="43"/>
      <c r="M30" s="43"/>
      <c r="N30" s="43"/>
    </row>
    <row r="31" spans="1:14" ht="12.75">
      <c r="A31" s="26" t="s">
        <v>16</v>
      </c>
      <c r="B31" s="95">
        <f t="shared" si="2"/>
        <v>1146</v>
      </c>
      <c r="C31" s="95">
        <v>1133</v>
      </c>
      <c r="D31" s="95">
        <v>13</v>
      </c>
      <c r="E31" s="96">
        <f t="shared" si="3"/>
        <v>98.86561954624781</v>
      </c>
      <c r="F31" s="96">
        <f t="shared" si="4"/>
        <v>1.1343804537521813</v>
      </c>
      <c r="H31" s="33"/>
      <c r="I31" s="43"/>
      <c r="L31" s="43"/>
      <c r="M31" s="43"/>
      <c r="N31" s="43"/>
    </row>
    <row r="32" spans="1:14" ht="12.75">
      <c r="A32" s="26" t="s">
        <v>17</v>
      </c>
      <c r="B32" s="95">
        <f t="shared" si="2"/>
        <v>1690</v>
      </c>
      <c r="C32" s="95">
        <v>1666</v>
      </c>
      <c r="D32" s="95">
        <v>24</v>
      </c>
      <c r="E32" s="96">
        <f t="shared" si="3"/>
        <v>98.57988165680473</v>
      </c>
      <c r="F32" s="96">
        <f t="shared" si="4"/>
        <v>1.4201183431952662</v>
      </c>
      <c r="H32" s="33"/>
      <c r="I32" s="43"/>
      <c r="L32" s="43"/>
      <c r="M32" s="43"/>
      <c r="N32" s="43"/>
    </row>
    <row r="33" spans="1:14" ht="12.75">
      <c r="A33" s="26" t="s">
        <v>18</v>
      </c>
      <c r="B33" s="95">
        <f t="shared" si="2"/>
        <v>15318</v>
      </c>
      <c r="C33" s="95">
        <v>14923</v>
      </c>
      <c r="D33" s="95">
        <v>395</v>
      </c>
      <c r="E33" s="96">
        <f t="shared" si="3"/>
        <v>97.42133437785611</v>
      </c>
      <c r="F33" s="96">
        <f t="shared" si="4"/>
        <v>2.578665622143883</v>
      </c>
      <c r="H33" s="33"/>
      <c r="I33" s="43"/>
      <c r="L33" s="43"/>
      <c r="M33" s="43"/>
      <c r="N33" s="43"/>
    </row>
    <row r="34" spans="1:14" ht="12.75">
      <c r="A34" s="26" t="s">
        <v>19</v>
      </c>
      <c r="B34" s="95">
        <f t="shared" si="2"/>
        <v>2249</v>
      </c>
      <c r="C34" s="95">
        <v>2202</v>
      </c>
      <c r="D34" s="95">
        <v>47</v>
      </c>
      <c r="E34" s="96">
        <f t="shared" si="3"/>
        <v>97.91018230324589</v>
      </c>
      <c r="F34" s="96">
        <f t="shared" si="4"/>
        <v>2.0898176967541127</v>
      </c>
      <c r="H34" s="33"/>
      <c r="I34" s="43"/>
      <c r="L34" s="43"/>
      <c r="M34" s="43"/>
      <c r="N34" s="43"/>
    </row>
    <row r="35" spans="1:14" ht="12.75">
      <c r="A35" s="26" t="s">
        <v>20</v>
      </c>
      <c r="B35" s="95">
        <f t="shared" si="2"/>
        <v>1002</v>
      </c>
      <c r="C35" s="95">
        <v>990</v>
      </c>
      <c r="D35" s="95">
        <v>12</v>
      </c>
      <c r="E35" s="96">
        <f t="shared" si="3"/>
        <v>98.80239520958084</v>
      </c>
      <c r="F35" s="96">
        <f t="shared" si="4"/>
        <v>1.1976047904191618</v>
      </c>
      <c r="H35" s="33"/>
      <c r="I35" s="43"/>
      <c r="L35" s="43"/>
      <c r="M35" s="43"/>
      <c r="N35" s="43"/>
    </row>
    <row r="36" spans="1:14" ht="12.75">
      <c r="A36" s="26" t="s">
        <v>21</v>
      </c>
      <c r="B36" s="95">
        <f t="shared" si="2"/>
        <v>5285</v>
      </c>
      <c r="C36" s="95">
        <v>5226</v>
      </c>
      <c r="D36" s="95">
        <v>59</v>
      </c>
      <c r="E36" s="96">
        <f t="shared" si="3"/>
        <v>98.88363292336803</v>
      </c>
      <c r="F36" s="96">
        <f t="shared" si="4"/>
        <v>1.1163670766319773</v>
      </c>
      <c r="H36" s="33"/>
      <c r="I36" s="43"/>
      <c r="J36" s="43"/>
      <c r="L36" s="43"/>
      <c r="M36" s="43"/>
      <c r="N36" s="43"/>
    </row>
    <row r="37" spans="1:14" ht="13.5" thickBot="1">
      <c r="A37" s="45"/>
      <c r="B37" s="97"/>
      <c r="C37" s="97"/>
      <c r="D37" s="97"/>
      <c r="E37" s="98"/>
      <c r="F37" s="98"/>
      <c r="H37" s="33"/>
      <c r="M37" s="43"/>
      <c r="N37" s="43"/>
    </row>
    <row r="38" spans="1:12" ht="13.5" thickBot="1">
      <c r="A38" s="46" t="s">
        <v>11</v>
      </c>
      <c r="B38" s="99">
        <f t="shared" si="2"/>
        <v>43599</v>
      </c>
      <c r="C38" s="99">
        <v>42764</v>
      </c>
      <c r="D38" s="99">
        <v>835</v>
      </c>
      <c r="E38" s="100">
        <f t="shared" si="3"/>
        <v>98.08481845913897</v>
      </c>
      <c r="F38" s="100">
        <f t="shared" si="4"/>
        <v>1.915181540861029</v>
      </c>
      <c r="H38" s="33"/>
      <c r="I38" s="43"/>
      <c r="J38" s="43"/>
      <c r="L38" s="43"/>
    </row>
    <row r="39" spans="11:13" ht="12.75">
      <c r="K39" s="43"/>
      <c r="L39" s="43"/>
      <c r="M39" s="43"/>
    </row>
    <row r="42" spans="1:9" ht="12.75">
      <c r="A42" s="120" t="s">
        <v>60</v>
      </c>
      <c r="B42" s="120"/>
      <c r="C42" s="120"/>
      <c r="D42" s="120"/>
      <c r="E42" s="120"/>
      <c r="F42" s="120"/>
      <c r="G42" s="120"/>
      <c r="H42" s="120"/>
      <c r="I42" s="120"/>
    </row>
    <row r="43" spans="1:11" ht="17.25" customHeight="1">
      <c r="A43" s="120"/>
      <c r="B43" s="120"/>
      <c r="C43" s="120"/>
      <c r="D43" s="120"/>
      <c r="E43" s="120"/>
      <c r="F43" s="120"/>
      <c r="G43" s="120"/>
      <c r="H43" s="120"/>
      <c r="I43" s="120"/>
      <c r="K43" s="22"/>
    </row>
    <row r="44" ht="13.5" thickBot="1"/>
    <row r="45" spans="1:9" ht="26.25" thickBot="1">
      <c r="A45" s="3" t="s">
        <v>0</v>
      </c>
      <c r="B45" s="38">
        <v>60</v>
      </c>
      <c r="C45" s="38" t="s">
        <v>54</v>
      </c>
      <c r="D45" s="39" t="s">
        <v>55</v>
      </c>
      <c r="E45" s="39" t="s">
        <v>56</v>
      </c>
      <c r="F45" s="39" t="s">
        <v>57</v>
      </c>
      <c r="G45" s="117">
        <v>100</v>
      </c>
      <c r="H45" s="38" t="s">
        <v>58</v>
      </c>
      <c r="I45" s="38" t="s">
        <v>11</v>
      </c>
    </row>
    <row r="46" spans="1:7" ht="12.75">
      <c r="A46" s="33"/>
      <c r="E46" s="48"/>
      <c r="F46" s="44"/>
      <c r="G46"/>
    </row>
    <row r="47" spans="1:9" ht="12.75">
      <c r="A47" s="51" t="s">
        <v>6</v>
      </c>
      <c r="B47" s="95">
        <v>523</v>
      </c>
      <c r="C47" s="95">
        <v>1672</v>
      </c>
      <c r="D47" s="95">
        <v>1370</v>
      </c>
      <c r="E47" s="95">
        <v>706</v>
      </c>
      <c r="F47" s="95">
        <v>243</v>
      </c>
      <c r="G47" s="95">
        <v>133</v>
      </c>
      <c r="H47" s="95">
        <v>25</v>
      </c>
      <c r="I47" s="95">
        <v>4672</v>
      </c>
    </row>
    <row r="48" spans="1:9" ht="13.5" thickBot="1">
      <c r="A48" s="51"/>
      <c r="B48" s="98">
        <f>B47/$I47*100</f>
        <v>11.194349315068493</v>
      </c>
      <c r="C48" s="98">
        <f aca="true" t="shared" si="5" ref="C48:H48">C47/$I47*100</f>
        <v>35.78767123287671</v>
      </c>
      <c r="D48" s="98">
        <f t="shared" si="5"/>
        <v>29.3236301369863</v>
      </c>
      <c r="E48" s="98">
        <f t="shared" si="5"/>
        <v>15.111301369863014</v>
      </c>
      <c r="F48" s="98">
        <f t="shared" si="5"/>
        <v>5.201198630136986</v>
      </c>
      <c r="G48" s="98">
        <f t="shared" si="5"/>
        <v>2.8467465753424657</v>
      </c>
      <c r="H48" s="98">
        <f t="shared" si="5"/>
        <v>0.5351027397260274</v>
      </c>
      <c r="I48" s="101">
        <f>SUM(B48:H48)</f>
        <v>100</v>
      </c>
    </row>
    <row r="49" spans="1:9" ht="12.75">
      <c r="A49" s="51"/>
      <c r="B49" s="102"/>
      <c r="C49" s="102"/>
      <c r="D49" s="102"/>
      <c r="E49" s="102"/>
      <c r="F49" s="102"/>
      <c r="G49" s="102"/>
      <c r="H49" s="103"/>
      <c r="I49" s="103"/>
    </row>
    <row r="50" spans="1:9" ht="12.75">
      <c r="A50" s="51" t="s">
        <v>12</v>
      </c>
      <c r="B50" s="95">
        <v>510</v>
      </c>
      <c r="C50" s="95">
        <v>1838</v>
      </c>
      <c r="D50" s="95">
        <v>1534</v>
      </c>
      <c r="E50" s="95">
        <v>764</v>
      </c>
      <c r="F50" s="95">
        <v>270</v>
      </c>
      <c r="G50" s="95">
        <v>200</v>
      </c>
      <c r="H50" s="95">
        <v>18</v>
      </c>
      <c r="I50" s="95">
        <v>5134</v>
      </c>
    </row>
    <row r="51" spans="1:9" ht="13.5" thickBot="1">
      <c r="A51" s="51"/>
      <c r="B51" s="98">
        <f aca="true" t="shared" si="6" ref="B51:H51">B50/$I50*100</f>
        <v>9.933774834437086</v>
      </c>
      <c r="C51" s="98">
        <f t="shared" si="6"/>
        <v>35.8005453837164</v>
      </c>
      <c r="D51" s="98">
        <f t="shared" si="6"/>
        <v>29.87923646279704</v>
      </c>
      <c r="E51" s="98">
        <f t="shared" si="6"/>
        <v>14.881184261784183</v>
      </c>
      <c r="F51" s="98">
        <f t="shared" si="6"/>
        <v>5.259057265290222</v>
      </c>
      <c r="G51" s="98">
        <f t="shared" si="6"/>
        <v>3.8955979742890534</v>
      </c>
      <c r="H51" s="98">
        <f t="shared" si="6"/>
        <v>0.3506038176860148</v>
      </c>
      <c r="I51" s="101">
        <f>SUM(B51:H51)</f>
        <v>100</v>
      </c>
    </row>
    <row r="52" spans="1:9" ht="12.75">
      <c r="A52" s="51"/>
      <c r="B52" s="102"/>
      <c r="C52" s="102"/>
      <c r="D52" s="102"/>
      <c r="E52" s="102"/>
      <c r="F52" s="102"/>
      <c r="G52" s="102"/>
      <c r="H52" s="103"/>
      <c r="I52" s="103"/>
    </row>
    <row r="53" spans="1:10" ht="12.75">
      <c r="A53" s="51" t="s">
        <v>13</v>
      </c>
      <c r="B53" s="95">
        <v>320</v>
      </c>
      <c r="C53" s="95">
        <v>1151</v>
      </c>
      <c r="D53" s="95">
        <v>865</v>
      </c>
      <c r="E53" s="95">
        <v>448</v>
      </c>
      <c r="F53" s="95">
        <v>161</v>
      </c>
      <c r="G53" s="95">
        <v>69</v>
      </c>
      <c r="H53" s="95">
        <v>12</v>
      </c>
      <c r="I53" s="95">
        <v>3026</v>
      </c>
      <c r="J53" s="50"/>
    </row>
    <row r="54" spans="1:9" ht="13.5" thickBot="1">
      <c r="A54" s="51"/>
      <c r="B54" s="98">
        <f aca="true" t="shared" si="7" ref="B54:H54">B53/$I53*100</f>
        <v>10.575016523463319</v>
      </c>
      <c r="C54" s="98">
        <f t="shared" si="7"/>
        <v>38.03701255783212</v>
      </c>
      <c r="D54" s="98">
        <f t="shared" si="7"/>
        <v>28.585591539986783</v>
      </c>
      <c r="E54" s="98">
        <f t="shared" si="7"/>
        <v>14.805023132848646</v>
      </c>
      <c r="F54" s="98">
        <f t="shared" si="7"/>
        <v>5.320555188367482</v>
      </c>
      <c r="G54" s="98">
        <f t="shared" si="7"/>
        <v>2.280237937871778</v>
      </c>
      <c r="H54" s="98">
        <f t="shared" si="7"/>
        <v>0.39656311962987445</v>
      </c>
      <c r="I54" s="101">
        <f>SUM(B54:H54)</f>
        <v>100</v>
      </c>
    </row>
    <row r="55" spans="1:9" ht="12.75">
      <c r="A55" s="51"/>
      <c r="B55" s="102"/>
      <c r="C55" s="102"/>
      <c r="D55" s="102"/>
      <c r="E55" s="102"/>
      <c r="F55" s="102"/>
      <c r="G55" s="102"/>
      <c r="H55" s="103"/>
      <c r="I55" s="103"/>
    </row>
    <row r="56" spans="1:9" ht="12.75">
      <c r="A56" s="51" t="s">
        <v>14</v>
      </c>
      <c r="B56" s="95">
        <v>177</v>
      </c>
      <c r="C56" s="95">
        <v>714</v>
      </c>
      <c r="D56" s="95">
        <v>694</v>
      </c>
      <c r="E56" s="95">
        <v>428</v>
      </c>
      <c r="F56" s="95">
        <v>171</v>
      </c>
      <c r="G56" s="95">
        <v>150</v>
      </c>
      <c r="H56" s="95">
        <v>40</v>
      </c>
      <c r="I56" s="95">
        <v>2374</v>
      </c>
    </row>
    <row r="57" spans="1:9" ht="13.5" thickBot="1">
      <c r="A57" s="51"/>
      <c r="B57" s="98">
        <f aca="true" t="shared" si="8" ref="B57:H57">B56/$I56*100</f>
        <v>7.455770850884583</v>
      </c>
      <c r="C57" s="98">
        <f t="shared" si="8"/>
        <v>30.07582139848357</v>
      </c>
      <c r="D57" s="98">
        <f t="shared" si="8"/>
        <v>29.23336141533277</v>
      </c>
      <c r="E57" s="98">
        <f t="shared" si="8"/>
        <v>18.028643639427127</v>
      </c>
      <c r="F57" s="98">
        <f t="shared" si="8"/>
        <v>7.203032855939343</v>
      </c>
      <c r="G57" s="98">
        <f t="shared" si="8"/>
        <v>6.3184498736310015</v>
      </c>
      <c r="H57" s="98">
        <f t="shared" si="8"/>
        <v>1.6849199663016006</v>
      </c>
      <c r="I57" s="101">
        <f>SUM(B57:H57)</f>
        <v>100</v>
      </c>
    </row>
    <row r="58" spans="1:9" ht="12.75">
      <c r="A58" s="51"/>
      <c r="B58" s="102"/>
      <c r="C58" s="102"/>
      <c r="D58" s="102"/>
      <c r="E58" s="102"/>
      <c r="F58" s="102"/>
      <c r="G58" s="102"/>
      <c r="H58" s="103"/>
      <c r="I58" s="103"/>
    </row>
    <row r="59" spans="1:10" ht="12.75">
      <c r="A59" s="51" t="s">
        <v>15</v>
      </c>
      <c r="B59" s="95">
        <v>119</v>
      </c>
      <c r="C59" s="95">
        <v>491</v>
      </c>
      <c r="D59" s="95">
        <v>439</v>
      </c>
      <c r="E59" s="95">
        <v>241</v>
      </c>
      <c r="F59" s="95">
        <v>74</v>
      </c>
      <c r="G59" s="95">
        <v>47</v>
      </c>
      <c r="H59" s="95">
        <v>7</v>
      </c>
      <c r="I59" s="95">
        <v>1418</v>
      </c>
      <c r="J59" s="50"/>
    </row>
    <row r="60" spans="1:9" ht="13.5" thickBot="1">
      <c r="A60" s="53"/>
      <c r="B60" s="98">
        <f aca="true" t="shared" si="9" ref="B60:H60">B59/$I59*100</f>
        <v>8.392101551480959</v>
      </c>
      <c r="C60" s="98">
        <f t="shared" si="9"/>
        <v>34.626234132581104</v>
      </c>
      <c r="D60" s="98">
        <f t="shared" si="9"/>
        <v>30.959097320169253</v>
      </c>
      <c r="E60" s="98">
        <f t="shared" si="9"/>
        <v>16.99576868829337</v>
      </c>
      <c r="F60" s="98">
        <f t="shared" si="9"/>
        <v>5.218617771509168</v>
      </c>
      <c r="G60" s="98">
        <f t="shared" si="9"/>
        <v>3.314527503526093</v>
      </c>
      <c r="H60" s="98">
        <f t="shared" si="9"/>
        <v>0.4936530324400564</v>
      </c>
      <c r="I60" s="101">
        <f>SUM(B60:H60)</f>
        <v>100</v>
      </c>
    </row>
    <row r="61" spans="1:9" ht="12.75">
      <c r="A61" s="51"/>
      <c r="B61" s="104"/>
      <c r="C61" s="104"/>
      <c r="D61" s="105"/>
      <c r="E61" s="106"/>
      <c r="F61" s="103"/>
      <c r="G61" s="107"/>
      <c r="H61" s="103"/>
      <c r="I61" s="107"/>
    </row>
    <row r="62" spans="1:9" s="22" customFormat="1" ht="12.75">
      <c r="A62" s="51" t="s">
        <v>16</v>
      </c>
      <c r="B62" s="95">
        <v>109</v>
      </c>
      <c r="C62" s="95">
        <v>377</v>
      </c>
      <c r="D62" s="95">
        <v>331</v>
      </c>
      <c r="E62" s="95">
        <v>173</v>
      </c>
      <c r="F62" s="95">
        <v>82</v>
      </c>
      <c r="G62" s="95">
        <v>49</v>
      </c>
      <c r="H62" s="95">
        <v>12</v>
      </c>
      <c r="I62" s="95">
        <v>1133</v>
      </c>
    </row>
    <row r="63" spans="1:9" s="22" customFormat="1" ht="13.5" thickBot="1">
      <c r="A63" s="51"/>
      <c r="B63" s="98">
        <f aca="true" t="shared" si="10" ref="B63:H63">B62/$I62*100</f>
        <v>9.620476610767872</v>
      </c>
      <c r="C63" s="98">
        <f t="shared" si="10"/>
        <v>33.27449249779347</v>
      </c>
      <c r="D63" s="98">
        <f t="shared" si="10"/>
        <v>29.21447484554281</v>
      </c>
      <c r="E63" s="98">
        <f t="shared" si="10"/>
        <v>15.26919682259488</v>
      </c>
      <c r="F63" s="98">
        <f t="shared" si="10"/>
        <v>7.237422771403354</v>
      </c>
      <c r="G63" s="98">
        <f t="shared" si="10"/>
        <v>4.324801412180053</v>
      </c>
      <c r="H63" s="98">
        <f t="shared" si="10"/>
        <v>1.059135039717564</v>
      </c>
      <c r="I63" s="101">
        <f>SUM(B63:H63)</f>
        <v>100</v>
      </c>
    </row>
    <row r="64" spans="1:9" s="22" customFormat="1" ht="12.75">
      <c r="A64" s="51"/>
      <c r="B64" s="108"/>
      <c r="C64" s="109"/>
      <c r="D64" s="108"/>
      <c r="E64" s="108"/>
      <c r="F64" s="110"/>
      <c r="G64" s="107"/>
      <c r="H64" s="107"/>
      <c r="I64" s="107"/>
    </row>
    <row r="65" spans="1:9" s="22" customFormat="1" ht="12.75">
      <c r="A65" s="51" t="s">
        <v>17</v>
      </c>
      <c r="B65" s="95">
        <v>157</v>
      </c>
      <c r="C65" s="95">
        <v>542</v>
      </c>
      <c r="D65" s="95">
        <v>527</v>
      </c>
      <c r="E65" s="95">
        <v>277</v>
      </c>
      <c r="F65" s="95">
        <v>89</v>
      </c>
      <c r="G65" s="95">
        <v>64</v>
      </c>
      <c r="H65" s="95">
        <v>10</v>
      </c>
      <c r="I65" s="95">
        <v>1666</v>
      </c>
    </row>
    <row r="66" spans="1:9" s="22" customFormat="1" ht="13.5" thickBot="1">
      <c r="A66" s="51"/>
      <c r="B66" s="98">
        <f aca="true" t="shared" si="11" ref="B66:H66">B65/$I65*100</f>
        <v>9.423769507803122</v>
      </c>
      <c r="C66" s="98">
        <f t="shared" si="11"/>
        <v>32.53301320528211</v>
      </c>
      <c r="D66" s="98">
        <f t="shared" si="11"/>
        <v>31.63265306122449</v>
      </c>
      <c r="E66" s="98">
        <f t="shared" si="11"/>
        <v>16.626650660264104</v>
      </c>
      <c r="F66" s="98">
        <f t="shared" si="11"/>
        <v>5.342136854741897</v>
      </c>
      <c r="G66" s="98">
        <f t="shared" si="11"/>
        <v>3.8415366146458583</v>
      </c>
      <c r="H66" s="98">
        <f t="shared" si="11"/>
        <v>0.6002400960384154</v>
      </c>
      <c r="I66" s="101">
        <f>SUM(B66:H66)</f>
        <v>100</v>
      </c>
    </row>
    <row r="67" spans="1:9" s="22" customFormat="1" ht="12.75">
      <c r="A67" s="51"/>
      <c r="B67" s="111"/>
      <c r="C67" s="111"/>
      <c r="D67" s="111"/>
      <c r="E67" s="110"/>
      <c r="F67" s="110"/>
      <c r="G67" s="110"/>
      <c r="H67" s="107"/>
      <c r="I67" s="107"/>
    </row>
    <row r="68" spans="1:9" s="22" customFormat="1" ht="12.75">
      <c r="A68" s="51" t="s">
        <v>18</v>
      </c>
      <c r="B68" s="95">
        <v>1581</v>
      </c>
      <c r="C68" s="95">
        <v>5312</v>
      </c>
      <c r="D68" s="95">
        <v>4444</v>
      </c>
      <c r="E68" s="95">
        <v>2250</v>
      </c>
      <c r="F68" s="95">
        <v>744</v>
      </c>
      <c r="G68" s="95">
        <v>528</v>
      </c>
      <c r="H68" s="95">
        <v>64</v>
      </c>
      <c r="I68" s="95">
        <v>14923</v>
      </c>
    </row>
    <row r="69" spans="1:9" s="22" customFormat="1" ht="13.5" thickBot="1">
      <c r="A69" s="45"/>
      <c r="B69" s="98">
        <f aca="true" t="shared" si="12" ref="B69:H69">B68/$I68*100</f>
        <v>10.594384507136635</v>
      </c>
      <c r="C69" s="98">
        <f t="shared" si="12"/>
        <v>35.59605977350399</v>
      </c>
      <c r="D69" s="98">
        <f t="shared" si="12"/>
        <v>29.779534946056422</v>
      </c>
      <c r="E69" s="98">
        <f t="shared" si="12"/>
        <v>15.07739730617168</v>
      </c>
      <c r="F69" s="98">
        <f t="shared" si="12"/>
        <v>4.98559270924077</v>
      </c>
      <c r="G69" s="98">
        <f t="shared" si="12"/>
        <v>3.538162567848288</v>
      </c>
      <c r="H69" s="98">
        <f t="shared" si="12"/>
        <v>0.4288681900422167</v>
      </c>
      <c r="I69" s="101">
        <f>SUM(B69:H69)</f>
        <v>100</v>
      </c>
    </row>
    <row r="70" spans="1:9" s="22" customFormat="1" ht="12.75">
      <c r="A70" s="45"/>
      <c r="B70" s="104"/>
      <c r="C70" s="104"/>
      <c r="D70" s="104"/>
      <c r="E70" s="104"/>
      <c r="F70" s="105"/>
      <c r="G70" s="110"/>
      <c r="H70" s="110"/>
      <c r="I70" s="107"/>
    </row>
    <row r="71" spans="1:9" s="22" customFormat="1" ht="12.75">
      <c r="A71" s="45" t="s">
        <v>19</v>
      </c>
      <c r="B71" s="95">
        <v>197</v>
      </c>
      <c r="C71" s="95">
        <v>650</v>
      </c>
      <c r="D71" s="95">
        <v>677</v>
      </c>
      <c r="E71" s="95">
        <v>381</v>
      </c>
      <c r="F71" s="95">
        <v>156</v>
      </c>
      <c r="G71" s="95">
        <v>114</v>
      </c>
      <c r="H71" s="95">
        <v>27</v>
      </c>
      <c r="I71" s="95">
        <v>2202</v>
      </c>
    </row>
    <row r="72" spans="1:9" s="22" customFormat="1" ht="13.5" thickBot="1">
      <c r="A72" s="45"/>
      <c r="B72" s="98">
        <f aca="true" t="shared" si="13" ref="B72:H72">B71/$I71*100</f>
        <v>8.946412352406902</v>
      </c>
      <c r="C72" s="98">
        <f t="shared" si="13"/>
        <v>29.518619436875564</v>
      </c>
      <c r="D72" s="98">
        <f t="shared" si="13"/>
        <v>30.744777475022705</v>
      </c>
      <c r="E72" s="98">
        <f t="shared" si="13"/>
        <v>17.302452316076295</v>
      </c>
      <c r="F72" s="98">
        <f t="shared" si="13"/>
        <v>7.084468664850137</v>
      </c>
      <c r="G72" s="98">
        <f t="shared" si="13"/>
        <v>5.177111716621254</v>
      </c>
      <c r="H72" s="98">
        <f t="shared" si="13"/>
        <v>1.226158038147139</v>
      </c>
      <c r="I72" s="101">
        <f>SUM(B72:H72)</f>
        <v>99.99999999999999</v>
      </c>
    </row>
    <row r="73" spans="1:11" s="22" customFormat="1" ht="12.75">
      <c r="A73" s="45"/>
      <c r="B73" s="112"/>
      <c r="C73" s="112"/>
      <c r="D73" s="112"/>
      <c r="E73" s="112"/>
      <c r="F73" s="113"/>
      <c r="G73" s="107"/>
      <c r="H73" s="103"/>
      <c r="I73" s="103"/>
      <c r="J73"/>
      <c r="K73"/>
    </row>
    <row r="74" spans="1:11" s="22" customFormat="1" ht="12.75">
      <c r="A74" s="45" t="s">
        <v>20</v>
      </c>
      <c r="B74" s="95">
        <v>80</v>
      </c>
      <c r="C74" s="95">
        <v>330</v>
      </c>
      <c r="D74" s="95">
        <v>321</v>
      </c>
      <c r="E74" s="95">
        <v>167</v>
      </c>
      <c r="F74" s="95">
        <v>57</v>
      </c>
      <c r="G74" s="95">
        <v>32</v>
      </c>
      <c r="H74" s="95">
        <v>3</v>
      </c>
      <c r="I74" s="95">
        <v>990</v>
      </c>
      <c r="J74"/>
      <c r="K74"/>
    </row>
    <row r="75" spans="1:11" s="22" customFormat="1" ht="13.5" thickBot="1">
      <c r="A75" s="45"/>
      <c r="B75" s="98">
        <f aca="true" t="shared" si="14" ref="B75:H75">B74/$I74*100</f>
        <v>8.080808080808081</v>
      </c>
      <c r="C75" s="98">
        <f t="shared" si="14"/>
        <v>33.33333333333333</v>
      </c>
      <c r="D75" s="98">
        <f t="shared" si="14"/>
        <v>32.42424242424242</v>
      </c>
      <c r="E75" s="98">
        <f t="shared" si="14"/>
        <v>16.86868686868687</v>
      </c>
      <c r="F75" s="98">
        <f t="shared" si="14"/>
        <v>5.757575757575758</v>
      </c>
      <c r="G75" s="98">
        <f t="shared" si="14"/>
        <v>3.2323232323232323</v>
      </c>
      <c r="H75" s="98">
        <f t="shared" si="14"/>
        <v>0.30303030303030304</v>
      </c>
      <c r="I75" s="101">
        <f>SUM(B75:H75)</f>
        <v>99.99999999999999</v>
      </c>
      <c r="J75"/>
      <c r="K75"/>
    </row>
    <row r="76" spans="1:11" s="22" customFormat="1" ht="12.75">
      <c r="A76" s="45"/>
      <c r="B76" s="112"/>
      <c r="C76" s="112"/>
      <c r="D76" s="112"/>
      <c r="E76" s="112"/>
      <c r="F76" s="112"/>
      <c r="G76" s="112"/>
      <c r="H76" s="103"/>
      <c r="I76" s="103"/>
      <c r="J76"/>
      <c r="K76"/>
    </row>
    <row r="77" spans="1:11" s="22" customFormat="1" ht="12.75">
      <c r="A77" s="45" t="s">
        <v>21</v>
      </c>
      <c r="B77" s="95">
        <v>566</v>
      </c>
      <c r="C77" s="95">
        <v>1850</v>
      </c>
      <c r="D77" s="95">
        <v>1533</v>
      </c>
      <c r="E77" s="95">
        <v>770</v>
      </c>
      <c r="F77" s="95">
        <v>278</v>
      </c>
      <c r="G77" s="95">
        <v>216</v>
      </c>
      <c r="H77" s="95">
        <v>13</v>
      </c>
      <c r="I77" s="95">
        <v>5226</v>
      </c>
      <c r="J77"/>
      <c r="K77"/>
    </row>
    <row r="78" spans="1:11" s="22" customFormat="1" ht="13.5" thickBot="1">
      <c r="A78" s="45"/>
      <c r="B78" s="98">
        <f aca="true" t="shared" si="15" ref="B78:H78">B77/$I77*100</f>
        <v>10.830463069269038</v>
      </c>
      <c r="C78" s="98">
        <f t="shared" si="15"/>
        <v>35.39992345962496</v>
      </c>
      <c r="D78" s="98">
        <f t="shared" si="15"/>
        <v>29.334098737083814</v>
      </c>
      <c r="E78" s="98">
        <f t="shared" si="15"/>
        <v>14.734022196708763</v>
      </c>
      <c r="F78" s="98">
        <f t="shared" si="15"/>
        <v>5.319556065824722</v>
      </c>
      <c r="G78" s="98">
        <f t="shared" si="15"/>
        <v>4.133180252583238</v>
      </c>
      <c r="H78" s="98">
        <f t="shared" si="15"/>
        <v>0.24875621890547264</v>
      </c>
      <c r="I78" s="101">
        <f>SUM(B78:H78)</f>
        <v>100.00000000000001</v>
      </c>
      <c r="J78"/>
      <c r="K78"/>
    </row>
    <row r="79" spans="1:11" s="22" customFormat="1" ht="12.75">
      <c r="A79" s="45"/>
      <c r="B79" s="114"/>
      <c r="C79" s="114"/>
      <c r="D79" s="114"/>
      <c r="E79" s="114"/>
      <c r="F79" s="114"/>
      <c r="G79" s="114"/>
      <c r="H79" s="103"/>
      <c r="I79" s="103"/>
      <c r="J79"/>
      <c r="K79"/>
    </row>
    <row r="80" spans="1:11" s="22" customFormat="1" ht="12.75">
      <c r="A80" s="45" t="s">
        <v>11</v>
      </c>
      <c r="B80" s="115">
        <v>4339</v>
      </c>
      <c r="C80" s="115">
        <v>14927</v>
      </c>
      <c r="D80" s="115">
        <v>12735</v>
      </c>
      <c r="E80" s="115">
        <v>6605</v>
      </c>
      <c r="F80" s="115">
        <v>2325</v>
      </c>
      <c r="G80" s="115">
        <v>1602</v>
      </c>
      <c r="H80" s="115">
        <v>231</v>
      </c>
      <c r="I80" s="115">
        <v>42764</v>
      </c>
      <c r="J80"/>
      <c r="K80"/>
    </row>
    <row r="81" spans="1:11" s="22" customFormat="1" ht="13.5" thickBot="1">
      <c r="A81" s="54"/>
      <c r="B81" s="100">
        <f aca="true" t="shared" si="16" ref="B81:H81">B80/$I80*100</f>
        <v>10.146384809652979</v>
      </c>
      <c r="C81" s="100">
        <f t="shared" si="16"/>
        <v>34.905528014217566</v>
      </c>
      <c r="D81" s="100">
        <f t="shared" si="16"/>
        <v>29.779721260873632</v>
      </c>
      <c r="E81" s="100">
        <f t="shared" si="16"/>
        <v>15.445234309232065</v>
      </c>
      <c r="F81" s="100">
        <f t="shared" si="16"/>
        <v>5.436816013469273</v>
      </c>
      <c r="G81" s="100">
        <f t="shared" si="16"/>
        <v>3.7461416144420543</v>
      </c>
      <c r="H81" s="100">
        <f t="shared" si="16"/>
        <v>0.5401739781124311</v>
      </c>
      <c r="I81" s="116">
        <f>SUM(B81:H81)</f>
        <v>100</v>
      </c>
      <c r="J81"/>
      <c r="K81"/>
    </row>
    <row r="82" spans="1:12" s="22" customFormat="1" ht="12.75">
      <c r="A82" s="52"/>
      <c r="B82" s="42"/>
      <c r="C82" s="42"/>
      <c r="D82" s="42"/>
      <c r="E82" s="42"/>
      <c r="F82" s="42"/>
      <c r="I82"/>
      <c r="J82"/>
      <c r="K82"/>
      <c r="L82"/>
    </row>
    <row r="83" spans="1:12" s="22" customFormat="1" ht="12.75">
      <c r="A83" s="52"/>
      <c r="B83" s="42"/>
      <c r="C83" s="42"/>
      <c r="D83" s="42"/>
      <c r="E83" s="42"/>
      <c r="F83" s="42"/>
      <c r="I83"/>
      <c r="J83"/>
      <c r="K83"/>
      <c r="L83"/>
    </row>
    <row r="84" spans="1:13" s="22" customFormat="1" ht="12.75">
      <c r="A84" s="52"/>
      <c r="B84" s="42"/>
      <c r="C84" s="42"/>
      <c r="D84" s="42"/>
      <c r="E84" s="42"/>
      <c r="F84" s="42"/>
      <c r="G84" s="42"/>
      <c r="J84"/>
      <c r="K84"/>
      <c r="L84"/>
      <c r="M84"/>
    </row>
    <row r="85" spans="1:13" s="22" customFormat="1" ht="12.75">
      <c r="A85" s="52"/>
      <c r="B85" s="42"/>
      <c r="C85" s="42"/>
      <c r="D85" s="42"/>
      <c r="E85" s="42"/>
      <c r="F85" s="42"/>
      <c r="G85" s="42"/>
      <c r="J85"/>
      <c r="K85"/>
      <c r="L85"/>
      <c r="M85"/>
    </row>
  </sheetData>
  <sheetProtection/>
  <mergeCells count="2">
    <mergeCell ref="B3:C3"/>
    <mergeCell ref="A42:I43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&amp;C&amp;"Arial,Grassetto"&amp;12ESITI SECONDARIA DI II GRADO 2009/2010
&amp;10A livello regionale hanno completato la rilevazione 700 scuole su 875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-</cp:lastModifiedBy>
  <cp:lastPrinted>2010-08-04T07:10:30Z</cp:lastPrinted>
  <dcterms:created xsi:type="dcterms:W3CDTF">2010-07-28T08:09:29Z</dcterms:created>
  <dcterms:modified xsi:type="dcterms:W3CDTF">2010-08-13T18:49:18Z</dcterms:modified>
  <cp:category/>
  <cp:version/>
  <cp:contentType/>
  <cp:contentStatus/>
</cp:coreProperties>
</file>